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60" yWindow="30" windowWidth="10815" windowHeight="9975" tabRatio="966" activeTab="0"/>
  </bookViews>
  <sheets>
    <sheet name="Ročná_správa" sheetId="1" r:id="rId1"/>
    <sheet name="P1Základné údaje" sheetId="2" r:id="rId2"/>
    <sheet name="P2Súvaha- aktíva" sheetId="3" r:id="rId3"/>
    <sheet name="P3Súvaha-pasíva" sheetId="4" r:id="rId4"/>
    <sheet name="P4Výkaz ziskov a strát" sheetId="5" r:id="rId5"/>
    <sheet name="P7CASH FLOW-Nepriama metóda" sheetId="6" r:id="rId6"/>
    <sheet name="KONTROLA" sheetId="7" r:id="rId7"/>
  </sheets>
  <definedNames>
    <definedName name="Z_72A159F0_CD47_49FC_BA77_706C09DCC43F_.wvu.Cols" localSheetId="0" hidden="1">'Ročná_správa'!#REF!</definedName>
  </definedNames>
  <calcPr fullCalcOnLoad="1"/>
</workbook>
</file>

<file path=xl/sharedStrings.xml><?xml version="1.0" encoding="utf-8"?>
<sst xmlns="http://schemas.openxmlformats.org/spreadsheetml/2006/main" count="1025" uniqueCount="852">
  <si>
    <t xml:space="preserve">Vydané cenné papiere, ktoré tvoria základné imanie vrátane údajov o cenných papieroch, ktoré neboli prijaté na obchodovanie na regulovanom trhu v žiadnom členskom štáte alebo štáte Európskeho hospodárskeho priestoru, okrem dlhopisov (uviesť všetky v súčasnosti vydané cenné papiere. V  § 2 ods. 2 zákona o cenných papieroch sú ustanovené všetky druhy cenných papierov)           </t>
  </si>
  <si>
    <t>Účtovné obdobie:</t>
  </si>
  <si>
    <t>od:</t>
  </si>
  <si>
    <t>do:</t>
  </si>
  <si>
    <t>§ 35 ods. 2 písm. c) zákona o burze</t>
  </si>
  <si>
    <t>Príjmy mimoriadneho charakteru vzťahujúce sa na finančnú činnosť (+)</t>
  </si>
  <si>
    <t>C.9.</t>
  </si>
  <si>
    <t>Výdavky mimoriadneho charakteru vzťahujúce sa na finančnú činnosť (-)</t>
  </si>
  <si>
    <r>
      <t xml:space="preserve">Oznámenie spôsobu zverejnenia ročnej finančnej správy  </t>
    </r>
    <r>
      <rPr>
        <i/>
        <sz val="10"/>
        <rFont val="Arial"/>
        <family val="2"/>
      </rPr>
      <t>§ 47 ods. 4 zákona o burze</t>
    </r>
  </si>
  <si>
    <t>V zmysle § 34 ods. 3 zákona o burze  ak je emitent povinný vypracovať konsolidovanú účtovnú závierku podľa osobitného predpisu, ročná finančná správa obsahuje aj ročnú účtovnú závierku materskej spoločnosti zostavenú v súlade s právnymi predpismi členského štátu, v ktorom bola založená materská spoločnosť.</t>
  </si>
  <si>
    <t>Prehľad peňažných tokov s použitím nepriamej metódy vykazovania</t>
  </si>
  <si>
    <t>Z/S</t>
  </si>
  <si>
    <t>Výsledok hospodárenia z bežnej činnosti pred zdanením daňou z príjmov (+/-)</t>
  </si>
  <si>
    <t>Nepeňažné operácie ovplyvňujúce výsledok hospodárenia z bežnej činnosti pred zdanením daňou z príjmov (súčet A.1.1. až A.1.13.)  (+/-)</t>
  </si>
  <si>
    <t>A.1.1.</t>
  </si>
  <si>
    <t>Odpisy dlhodobého nehmotného majetku a dlhodobého hmotného majetku (+)</t>
  </si>
  <si>
    <t>A.1.2.</t>
  </si>
  <si>
    <t>002</t>
  </si>
  <si>
    <t>B.III.1.</t>
  </si>
  <si>
    <t>B.IV.1.</t>
  </si>
  <si>
    <t>Nedokončená výroba a polotovary vlastnej výroby</t>
  </si>
  <si>
    <t>Náklady budúcich období dlhodobé</t>
  </si>
  <si>
    <t>Náklady budúcich období krátkodobé</t>
  </si>
  <si>
    <t>Príjmy budúcich období dlhodobé</t>
  </si>
  <si>
    <t>Príjmy budúcich období krátkodobé</t>
  </si>
  <si>
    <t>C.  1.</t>
  </si>
  <si>
    <t>Pohľadávky za upísané vlastné imanie</t>
  </si>
  <si>
    <t>Súvaha-aktíva -  v plnom rozsahu (v celých eurách)</t>
  </si>
  <si>
    <t>Súvaha-pasíva -  v plnom rozsahu (v  celých eurách)</t>
  </si>
  <si>
    <t>Výsledok hospodárenia za účtovné obdobie po zdanení</t>
  </si>
  <si>
    <t>116</t>
  </si>
  <si>
    <t>Rezervy zákonné dlhodobé</t>
  </si>
  <si>
    <t>Ostatné krátkodobé rezervy</t>
  </si>
  <si>
    <t xml:space="preserve">Bankové úvery </t>
  </si>
  <si>
    <t xml:space="preserve">B.IV. </t>
  </si>
  <si>
    <t>B.V.1.</t>
  </si>
  <si>
    <t>Výdavky budúcich období dlhodobé</t>
  </si>
  <si>
    <t>Výdavky budúcich období krátkodobé</t>
  </si>
  <si>
    <t>Výnosy budúcich období dlhodobé</t>
  </si>
  <si>
    <t>Výnosy budúcich období krátkodobé</t>
  </si>
  <si>
    <t>120</t>
  </si>
  <si>
    <t>123</t>
  </si>
  <si>
    <t>122</t>
  </si>
  <si>
    <t>Výkaz ziskov a strát v plnom rozsahu (v  celých eurách)</t>
  </si>
  <si>
    <t xml:space="preserve">Skutočnosť </t>
  </si>
  <si>
    <t xml:space="preserve"> bezprostredne predchádzajúce účtovné obdobie</t>
  </si>
  <si>
    <t>bezprostredne nasledujúce účtovné obdobie (predpoklad)</t>
  </si>
  <si>
    <t>Tvorba a zúčtovanie opravných položiek k pohľadávkam</t>
  </si>
  <si>
    <t>Výsledok hospodárenia z bežnej činnosti pred zdanením</t>
  </si>
  <si>
    <t>Výsledok hospodárenia z bežnej činnosti po zdanení</t>
  </si>
  <si>
    <t>Výsledok hospodárenia z mimoriadnej činnosti pred zdanením</t>
  </si>
  <si>
    <t>Výsledok hospodárenia z mimoriadnej činnosti po zdanení</t>
  </si>
  <si>
    <t>Výsledok hospodárenia za účtovné obdobie pred zdanením</t>
  </si>
  <si>
    <t>21</t>
  </si>
  <si>
    <t>22</t>
  </si>
  <si>
    <t>23</t>
  </si>
  <si>
    <t>24</t>
  </si>
  <si>
    <t>25</t>
  </si>
  <si>
    <t>26</t>
  </si>
  <si>
    <t>27</t>
  </si>
  <si>
    <t>28</t>
  </si>
  <si>
    <t>29</t>
  </si>
  <si>
    <t>30</t>
  </si>
  <si>
    <t>31</t>
  </si>
  <si>
    <t>32</t>
  </si>
  <si>
    <t>33</t>
  </si>
  <si>
    <t>34</t>
  </si>
  <si>
    <t>35</t>
  </si>
  <si>
    <t>36</t>
  </si>
  <si>
    <t>58</t>
  </si>
  <si>
    <t>59</t>
  </si>
  <si>
    <t>60</t>
  </si>
  <si>
    <t>61</t>
  </si>
  <si>
    <t>Zostatková hodnota dlhodobého nehmotného majetku a dlhodobého hmotného majetku účtovaná pri vyradení tohto majetku do nákladov na bežnú činnosť, s výnimkou jeho predaja (+)</t>
  </si>
  <si>
    <t>A.1.3.</t>
  </si>
  <si>
    <t>Odpis opravnej položky k nadobudnutému majetku (+/-)</t>
  </si>
  <si>
    <t>A.1.4.</t>
  </si>
  <si>
    <t>Zmena stavu dlhodobých rezerv (+/-)</t>
  </si>
  <si>
    <t>A.1.5.</t>
  </si>
  <si>
    <t>Zmena stavu opravných položiek (+/-)</t>
  </si>
  <si>
    <t>A.1.6.</t>
  </si>
  <si>
    <t>Zmena stavu položiek časového rozlíšenia nákladov a výnosov (+/-)</t>
  </si>
  <si>
    <t>A.1.7.</t>
  </si>
  <si>
    <t>Dividendy a iné podiely na zisku účtované do výnosov (-)</t>
  </si>
  <si>
    <t>A.1.8.</t>
  </si>
  <si>
    <t>Úroky účtované do nákladov (+)</t>
  </si>
  <si>
    <t>A.1.9.</t>
  </si>
  <si>
    <t>Úroky účtované do výnosov (-)</t>
  </si>
  <si>
    <t>A.1.10.</t>
  </si>
  <si>
    <t>Kurzový zisk vyčíslený k peňažným prostriedkom a peňažným ekvivalentom ku dňu, ku ktorému sa zostavuje účtovná závierka   (-)</t>
  </si>
  <si>
    <t>A.1.11.</t>
  </si>
  <si>
    <t>Kurzová strata vyčíslená k peňažným prostriedkom a peňažným ekvivalentom ku dňu, ku ktorému sa zostavuje účtovná závierka (+)</t>
  </si>
  <si>
    <t>A.1.12.</t>
  </si>
  <si>
    <t>Výsledok z predaja dlhodobého majetku, s výnimkou majetku, ktorý sa považuje za peňažný ekvivalent (+/-)</t>
  </si>
  <si>
    <t>A.1.13.</t>
  </si>
  <si>
    <t>Ostatné položky nepeňažného charakteru, ktoré ovplyvňujú výsledok hospodárenia z bežnej činnosti, s výnimkou tých, ktoré sa uvádzajú osobitne v iných častiach prehľadu peňažných tokov (+/-)</t>
  </si>
  <si>
    <t>Podielové cenné papiere a podiely v spoločnosti s podstatným vplyvom</t>
  </si>
  <si>
    <t>Zásoby súčet</t>
  </si>
  <si>
    <t>Dlhodobé pohľadávky súčet</t>
  </si>
  <si>
    <t>Čistá hodnota zákazky</t>
  </si>
  <si>
    <t>Krátkodobé pohľadávky súčet</t>
  </si>
  <si>
    <t>Daňové pohľadávky a dotácie</t>
  </si>
  <si>
    <t>Finančné účty súčet</t>
  </si>
  <si>
    <t>Časové rozlíšenie súčet</t>
  </si>
  <si>
    <t>Kapitálové fondy súčet</t>
  </si>
  <si>
    <t>Fondy zo zisku  súčet</t>
  </si>
  <si>
    <t>Rezervy súčet</t>
  </si>
  <si>
    <t>Rezervy zákonné krátkodobé</t>
  </si>
  <si>
    <t>Dlhodobé záväzky súčet</t>
  </si>
  <si>
    <t>Krátkodobé záväzky súčet</t>
  </si>
  <si>
    <t>A. I. 1.</t>
  </si>
  <si>
    <t xml:space="preserve">      7.</t>
  </si>
  <si>
    <t>A.II.1.</t>
  </si>
  <si>
    <t>B.I.1.</t>
  </si>
  <si>
    <t>B.II.1.</t>
  </si>
  <si>
    <t>119</t>
  </si>
  <si>
    <t>124</t>
  </si>
  <si>
    <t>125</t>
  </si>
  <si>
    <t>11.</t>
  </si>
  <si>
    <t>A.I.   1.</t>
  </si>
  <si>
    <t>A.IV. 1.</t>
  </si>
  <si>
    <t>C. 1.</t>
  </si>
  <si>
    <t>Vplyv zmien stavu pracovného kapitálu, ktorým sa účely tohto opatrenia rozumie rozdiel medzií obežným majetkom a krátkodobými záväzkami s výnimkou položiek obežného majetku, ktoré sú súčasťou peňažných prostriedkov a peňažných ekvivalentov, na výsledok hospodárenia z bežnej činnosti (súčet A.2.1. až A.2.4.)</t>
  </si>
  <si>
    <t>A.2.1.</t>
  </si>
  <si>
    <t>Zmena stavu pohľadávok z prevádzkovej činnosti (-/+)</t>
  </si>
  <si>
    <t>A.2.2.</t>
  </si>
  <si>
    <t>Zmena stavu záväzkov z prevádzkovej činnosti (+/-)</t>
  </si>
  <si>
    <t>A.2.3.</t>
  </si>
  <si>
    <t>Zmena stavu zásob (-/+)</t>
  </si>
  <si>
    <t>A.2.4.</t>
  </si>
  <si>
    <t>Zmena stavu krátkodobého finančného majetku, s výnimkou majetku, ktorý je súčasťou peňažných prostriedkov a peňažných ekvivalentov (-/+)</t>
  </si>
  <si>
    <t xml:space="preserve">Adresa webového sídla emitenta, alebo názov dennej tlače, alebo názov všeobecne uznávaného informačného systému, v ktorej bola ročná finančná správa zverejnená </t>
  </si>
  <si>
    <t>Dávame Vám do pozornosti "Vyhlásenie o dodržiavaní zásad Kódexu správy a riadenia spoločnosti na Slovensku", ktorého vzor sa nachádza na www.bsse.sk v časti  "Poradca emitenta"  v  "Správe a riadení spoločnosti".</t>
  </si>
  <si>
    <t>Čisté  peňažné  toky  z investičnej  činnosti  (súčet B. 1. až B. 19.)</t>
  </si>
  <si>
    <t>Peňažné toky z prevádzkovej činnosti s výnimkou príjmov a výdavkov, ktoré sa uvádzajú osobitne v iných častiach prehľadu peňažných tokov (+/-). (súčet Z/S + A1+A2)</t>
  </si>
  <si>
    <t>Príjmy z dividend a iných podielov na zisku, s výnimkou tých, ktoré sa začleňujú do investičných činností (+)</t>
  </si>
  <si>
    <t>Peňažné toky z prevádzkovej činnosti (+/-), (súčet A1 až A.6.)</t>
  </si>
  <si>
    <t>Čisté peňažné toky z prevádzkovej činnosti (súčet A1 až A9)</t>
  </si>
  <si>
    <t xml:space="preserve">Kontrolný list </t>
  </si>
  <si>
    <t>Typ formálnej kontroly</t>
  </si>
  <si>
    <t>Výsledok formálnej kontroly</t>
  </si>
  <si>
    <t>Informačná povinnosť za rok</t>
  </si>
  <si>
    <t xml:space="preserve">Zverejnenie ročnej správy, </t>
  </si>
  <si>
    <t>Údaj o audite</t>
  </si>
  <si>
    <t>Údaj o konsolid. účt. závierke</t>
  </si>
  <si>
    <t>Údaj o dlhopisoch</t>
  </si>
  <si>
    <t>Výdavky na obstaranie dlhodobých cenných papierov a podielov v iných účtovných jednotkách, s výnimkou cenných papierov, ktoré sa považujú za peňažné ekvivalenty a cenných papierov určených na predaj alebo na obchodovanie (-)</t>
  </si>
  <si>
    <t>Časť 2. Účtovná závierka</t>
  </si>
  <si>
    <t>Príloha č. 2 (P2Súvaha-aktíva)</t>
  </si>
  <si>
    <t>Príloha č. 3 (P3Súvaha-pasíva)</t>
  </si>
  <si>
    <t>Príloha č. 6 (P6CASH-FLOW-Priama metóda)</t>
  </si>
  <si>
    <t>Príloha č. 7 (P7CASH FLOW-Nepriama metóda)</t>
  </si>
  <si>
    <t>Príjmy z predaja dlhodobých cenných papierov a podielov v iných účtovných jednotkách, s výnimkou cenných papierov, ktoré sa považujú za peňažné ekvivalenty a cenných papierov určených na predaj alebo na obchodovanie (+)</t>
  </si>
  <si>
    <t>Výdavky na dlhodobé pôžičky poskytnuté účtovnou jednotkou tretím osobám s výnimkou dlhodobých pôžičiek  poskytnutých  účtovnej jednotke, ktorá je súčasťou konsolidovaného celku (-)</t>
  </si>
  <si>
    <t>Príjmy zo splácania pôžičiek poskytnutých účtovnou jednotkou tretím osobám,  s výnimkou  pôžičiek poskytnutých  účtovnej jednotke, ktorá je súčasťou  konsolidovaného celku (+)</t>
  </si>
  <si>
    <t>Prijaté úroky, s výnimkou tých, ktoré sa začleňujú  do prevádzkových činností (+)</t>
  </si>
  <si>
    <t>Príjmy z dividend a iných podielov na zisku, s výnimkou tých, ktoré sa začleňujú  do prevádzkových činností (+)</t>
  </si>
  <si>
    <t>Výdavky súvisiace s derivátmi s výnimkou, ak sú určené na predaj alebo na obchodovanie, alebo ak sa tieto výdavky považujú za peňažné toky z finančnej  činnosti (-)</t>
  </si>
  <si>
    <t>B.15.</t>
  </si>
  <si>
    <t>Príjmy súvisiace s derivátmi s výnimkou, ak sú určené na predaj alebo na obchodovanie, alebo ak sa tieto výdavky považujú za peňažné toky z finančnej činnosti (+)</t>
  </si>
  <si>
    <t>Výdavky na daň z príjmov   účtovnej jednotky, ak je ju možné začleniť do  investičných činností (-)</t>
  </si>
  <si>
    <t>Príjmy mimoriadneho charakteru vzťahujúce sa na investičnú   činnosť (+)</t>
  </si>
  <si>
    <t>Výdavky mimoriadneho charakteru vzťahujúce sa na investičnú činnosť (-)</t>
  </si>
  <si>
    <t>Ostatné príjmy vzťahujúce sa na investičnú činnosť  (+)</t>
  </si>
  <si>
    <t>Podľa § 17a ods. 3 zákona o účtovníctve účtovná jednotka okrem účtovnej jednotky podľa § 17a ods.1 zákona o účtovníctve, ktorá v účtovnom období emitovala cenné papiere a tieto boli prijaté na obchodovanie na regulovanom trhu, ktorá nespĺňa podmienky podľa  § 17a ods. 2 zákona o účtovníctve, zostavuje individuálnu účtovnú závierku podľa medzinárodných účtovných štandardov ak sa tak rozhodne.</t>
  </si>
  <si>
    <t>Ak je to pre posúdenie aktív, pasív a finančnej situácie účtovnej jednotky, ktorá používa nástroje podľa osobitného predpisu ( zákon č.  566/2001 Z.z. o cenných papieroch a investičných službách a o zmene a doplnení niektorých zákonov ) významné, účtovná jednotka je povinná uviesť vo výročnej správe tiež informácie o:</t>
  </si>
  <si>
    <t>c) informácie o odchýlkach od kódexu o riadení spoločnosti (napríklad § 18 zákona č. 429/2002 Z.z. o burze cenných papierov v znení neskorších predpisov) a dôvody týchto odchýlok alebo informáciu o neuplatňovaní žiadneho kódexu riadenia spoločnosti a dôvody, pre ktoré sa tak rozhodla</t>
  </si>
  <si>
    <t>Peňažné toky vo  vlastnom  imaní (súčet C. 1. 1. až C. 1. 8.)</t>
  </si>
  <si>
    <t>Príjmy z upísaných akcií a obchodných podielov (+)</t>
  </si>
  <si>
    <t>Účtovná závierka-základné údaje</t>
  </si>
  <si>
    <t>Súvaha-aktíva</t>
  </si>
  <si>
    <t>Súvaha-pasíva</t>
  </si>
  <si>
    <t>CASH-FLOW-Priama metóda</t>
  </si>
  <si>
    <t>CASH-FLOW-Nepriama metóda</t>
  </si>
  <si>
    <t>Predmet podnikania:</t>
  </si>
  <si>
    <t>Druh</t>
  </si>
  <si>
    <t>Forma</t>
  </si>
  <si>
    <t>Podoba</t>
  </si>
  <si>
    <t>Opis práv</t>
  </si>
  <si>
    <t>Men. hodnota</t>
  </si>
  <si>
    <t>Dátum začiatku vydávania</t>
  </si>
  <si>
    <t>Spôsob určenia výnosu</t>
  </si>
  <si>
    <t>Termíny výplaty</t>
  </si>
  <si>
    <t>Záruka za splatnosť</t>
  </si>
  <si>
    <t>Záruky prevzali:</t>
  </si>
  <si>
    <t>Možnosť predčasného splatenia</t>
  </si>
  <si>
    <t>Menovitá hodnota</t>
  </si>
  <si>
    <t>Príjmy z úhrady straty spoločníkmi (+)</t>
  </si>
  <si>
    <t>Výdavky z  iných dôvodov, ktoré súvisia so znížením vlastného imania (-)</t>
  </si>
  <si>
    <t>Príjmy z emisie dlhových cenných papierov (+)</t>
  </si>
  <si>
    <t>Výdavky na úhradu záväzkov z dlhových cenných papierov (-)</t>
  </si>
  <si>
    <t>Príjmy z úverov, ktoré  účtovnej jednotke poskytla banka alebo pobočka zahraničnej banky, s výnimkou úverov, ktoré boli poskytnuté na zabezpečenie hlavného predmetu činnosti (+)</t>
  </si>
  <si>
    <t>Výdavky na splácanie úverov, ktoré  účtovnej jednotke poskytla banka alebo pobočka zahraničnej banky, s výnimkou úverov, ktoré boli poskytnuté na zabezpečenie hlavného predmetu činnosti (-)</t>
  </si>
  <si>
    <t>Príjmy z prijatých pôžičiek (+)</t>
  </si>
  <si>
    <t>Výdavky na úhradu záväzkov z používania majetku, ktorý je predmetom zmluvy o kúpe prenajatej veci (-)</t>
  </si>
  <si>
    <t>Príjmy z ostatných dlhodobých záväzkov a krátkodobých záväzkov vyplývajúcich z finančnej činnosti  účtovnej jednotky, s výnimkou tých, ktoré sa uvádzajú osobitne  v inej časti prehľadu peňažných tokov (+)</t>
  </si>
  <si>
    <t>Výdavky na zaplatené úroky, s výnimkou tých, ktoré sa začleňujú do prevádzkových činností (-)</t>
  </si>
  <si>
    <t>Výdavky na vyplatené dividendy a iné podiely na zisku, s výnimkou tých, ktoré sa začleňujú do prevádzkových činností (-)</t>
  </si>
  <si>
    <t>Výdavky súvisiace s derivátmi, s výnimkou, ak sú určené na predaj alebo na obchodovanie, alebo ak sa považujú za  peňažné toky z investičnej činnosti (-)</t>
  </si>
  <si>
    <t>Príjmy súvisiace s  derivátmi, s výnimkou, ak sú určené na predaj alebo na obchodovanie, alebo ak sa považujú za peňažné toky z  investičnej činnosti (+)</t>
  </si>
  <si>
    <t>Výdavky na daň z príjmov   účtovnej jednotky, ak ich možno  začleniť do finančných činností (-)</t>
  </si>
  <si>
    <t>Čisté  peňažné  toky  z finančnej  činnosti (súčet C. 1. až C. 9.)</t>
  </si>
  <si>
    <t xml:space="preserve">Stav peňažných prostriedkov a peňažných ekvivalentov na začiatku účtovného  obdobia (+/-) </t>
  </si>
  <si>
    <t>Stav peňažných prostriedkov a peňažných ekvivalentov na konci účtovného  obdobia pred zohľadnením kurzových rozdielov vyčíslených ku dňu,  ku ktorému   sa zostavuje účtovná závierka (+/-)</t>
  </si>
  <si>
    <t>Kurzové rozdiely vyčíslené k peňažným prostriedkom a peňažným ekvivalentom ku dňu, ku ktorému sa zostavuje účtovná závierka (+/-)</t>
  </si>
  <si>
    <t>ROČNÁ SPRÁVA</t>
  </si>
  <si>
    <t>Informačná povinnosť za rok:</t>
  </si>
  <si>
    <t>Účtovná závierka podľa SAS</t>
  </si>
  <si>
    <t>Účtovná závierka podľa IAS/IFRS</t>
  </si>
  <si>
    <t>Konsolidovaná účtovná závierka podľa IAS/IFRS</t>
  </si>
  <si>
    <t xml:space="preserve">Časť 3. Výročná správa </t>
  </si>
  <si>
    <t>Podľa § 34 ods. 2 písm. a) ročná finančná správa obsahuje výročnú správu vypracovanú v súlade s osobitným predpisom, ktorým je § 20 zákona č. 431/2002 Z.z. o účtovníctve v znení neskorších predpisov (ďalej len "zákon o účtovníctve")</t>
  </si>
  <si>
    <t>A.III.1.</t>
  </si>
  <si>
    <t>vyhlásenie zodpovedných osôb emitenta so zreteľným označením ich mena, priezviska a funkcie o tom, že podľa ich najlepších znalostí poskytuje účtovná závierka vypracovaná v súlade s osobitnými predpismi pravdivý a verný obraz aktív, pasív, finančnej situácie a hospodárskeho výsledku emitenta a spoločností zaradených do celkovej konsolidácie a že výročná správa obsahuje pravdivý a verný prehľad vývoja a výsledkov obchodnej činnosti a postavenia emitenta a spoločností zahrnutých do celkovej konsolidácie spolu s opisom hlavných rizík a neistôt, ktorým čelí</t>
  </si>
  <si>
    <t>e) obmedzeniach hlasovacích práv</t>
  </si>
  <si>
    <t>f) dohodách medzi majiteľmi cenných papierov, ktoré sú jej známe a ktoré môžu viesť k obmedzeniam prevoditeľnosti cenných papierov a obmedzeniam hlasovacích práv</t>
  </si>
  <si>
    <t>g) pravidlách upravujúcich vymenovanie a odvolanie členov jej štatutárneho orgánu a zmenu stanov</t>
  </si>
  <si>
    <t>h) právomociach jej štatutárneho orgánu, najmä ich právomoci rozhodnúť o vydaní akcií alebo spätnom odkúpení akcií</t>
  </si>
  <si>
    <t>i) všetkých významných dohodách, ktorých je zmluvnou stranou a ktoré nadobúdajú účinnosť, menia sa alebo ktorých platnosť sa skončí v dôsledku zmeny jej kontrolných pomerov, ku ktorej došlo v súvislosti s ponukou na prevzatie, a o jej účinkoch s výnimkou prípadu, ak by ju ich zverejnenie vážne poškodilo; táto výnimka sa neuplatní, ak je povinná zverejniť tieto údaje v rámci plnenia povinností ustanovených osobitnými predpismi</t>
  </si>
  <si>
    <t>j) všetkých dohodách uzatvorených medzi ňou a členmi jej orgánov alebo zamestnancami, na ktorých základe sa im má poskytnúť náhrada, ak sa ich funkcia alebo pracovný pomer skončí vzdaním sa funkcie, výpoveďou zo strany zamestnanca, ich odvolaním, výpoveďou zo strany zamestnávateľa bez uvedenia dôvodu alebo sa ich funkcia alebo pracovný pomer skončí v dôsledku ponuky na prevzatie</t>
  </si>
  <si>
    <t>Zostatok peňažných prostriedkov a peňažných ekvivalentov na konci účtovného  obdobia, upravený o kurzové rozdiely vyčíslené ku dňu, ku ktorému sa zostavuje    účtovná závierka (+/-).</t>
  </si>
  <si>
    <t>Výdavky na dlhodobé pôžičky poskytnuté účtovnou jednotkou inej účtovnej jednotke,  ktorá je súčasťou konsolidovaného celku (-)</t>
  </si>
  <si>
    <t>Aktivované náklady na vývoj</t>
  </si>
  <si>
    <t>Softvér</t>
  </si>
  <si>
    <t>Oceniteľné práva</t>
  </si>
  <si>
    <t>Goodwill</t>
  </si>
  <si>
    <t>Ostatný dlhodobý nehmotný majetok</t>
  </si>
  <si>
    <t>Obstarávaný dlhodobý nehmotný majetok</t>
  </si>
  <si>
    <t>Výdavky na daň z príjmov účtovnej jednotky, s výnimkou tých, ktoré sa začleňujú do investičných činností alebo finančných činností (-/+)</t>
  </si>
  <si>
    <t>Poskytnuté preddavky na dlhodobý nehmotný majetok</t>
  </si>
  <si>
    <t>Pozemky</t>
  </si>
  <si>
    <t>Stavby</t>
  </si>
  <si>
    <t>Samostatné hnuteľné veci a súbory hnuteľných vecí</t>
  </si>
  <si>
    <t>Pestovateľské celky trvalých porastov</t>
  </si>
  <si>
    <t>Základné stádo a ťažné zvieratá</t>
  </si>
  <si>
    <t>Ostatný dlhodobý hmotný majetok</t>
  </si>
  <si>
    <t>Obstarávaný dlhodobý hmotný majetok</t>
  </si>
  <si>
    <t>Poskytnuté preddavky na dlhodobý hmotný majetok</t>
  </si>
  <si>
    <t>Opravná položka k nadobudnutému majetku</t>
  </si>
  <si>
    <t>Dlhodobý finančný majetok súčet</t>
  </si>
  <si>
    <t>Ostatné dlhodobé cenné papiere a podiely</t>
  </si>
  <si>
    <t>Pôžičky účtovnej jednotke v  konsolidovanom celku</t>
  </si>
  <si>
    <t>Ostatný dlhodobý finančný majetok</t>
  </si>
  <si>
    <t>Obstarávaný dlhodobý finančný majetok</t>
  </si>
  <si>
    <t>Poskytnuté preddavky na dlhodobý finančný majetok</t>
  </si>
  <si>
    <t>Materiál</t>
  </si>
  <si>
    <t>Výrobky</t>
  </si>
  <si>
    <t>Zvieratá</t>
  </si>
  <si>
    <t>Tovar</t>
  </si>
  <si>
    <t>Ostatné pohľadávky v rámci konsolidovaného celku</t>
  </si>
  <si>
    <t>Pohľadávky voči spoločníkom,členom a združeniu</t>
  </si>
  <si>
    <t>Iné pohľadávky</t>
  </si>
  <si>
    <t>Odložená daňová pohľadávka</t>
  </si>
  <si>
    <t>Účty v bankách</t>
  </si>
  <si>
    <t>Peniaze</t>
  </si>
  <si>
    <t>Krátkodobý finančný majetok</t>
  </si>
  <si>
    <t>Obstarávaný krátkodobý finančný majetok</t>
  </si>
  <si>
    <t>Označ.</t>
  </si>
  <si>
    <t>Spolu majetok</t>
  </si>
  <si>
    <t>Neobežný majetok</t>
  </si>
  <si>
    <t>Dlhodobý hmotný majetok súčet</t>
  </si>
  <si>
    <t>Obežný majetok</t>
  </si>
  <si>
    <t>STRANA AKTÍV</t>
  </si>
  <si>
    <t>Brutto</t>
  </si>
  <si>
    <t>Korekcia</t>
  </si>
  <si>
    <t>Netto</t>
  </si>
  <si>
    <t>Číslo riadku</t>
  </si>
  <si>
    <t>B.I.    1.</t>
  </si>
  <si>
    <t>2.</t>
  </si>
  <si>
    <t>8.</t>
  </si>
  <si>
    <t>9.</t>
  </si>
  <si>
    <t>B.II.   1.</t>
  </si>
  <si>
    <t>Základné imanie</t>
  </si>
  <si>
    <t>Vlastné akcie a vlastné obchodné podiely</t>
  </si>
  <si>
    <t>Zmena základného imania</t>
  </si>
  <si>
    <t>Emisné ážio</t>
  </si>
  <si>
    <t>Oceňovacie rozdiely z precenenia majetku a záväzkov</t>
  </si>
  <si>
    <t>v zmysle zákona o burze cenných papierov</t>
  </si>
  <si>
    <t>Oceňovacie rozdiely z kapitálových účastín</t>
  </si>
  <si>
    <t>Zákonný rezervný fond</t>
  </si>
  <si>
    <t>Nedeliteľný fond</t>
  </si>
  <si>
    <t>Štatutárne fondy a ostatné fondy</t>
  </si>
  <si>
    <t>Nerozdelený zisk minulých rokov</t>
  </si>
  <si>
    <t>Neuhradená strata minulých rokov</t>
  </si>
  <si>
    <t>Ostatné dlhodobé rezervy</t>
  </si>
  <si>
    <t>Dlhodobé záväzky z obchodného styku</t>
  </si>
  <si>
    <t xml:space="preserve"> Dlhodobé  nevyfakturované dodávky</t>
  </si>
  <si>
    <t>Dlhodobé prijaté preddavky</t>
  </si>
  <si>
    <t>Záväzky zo sociálneho fondu</t>
  </si>
  <si>
    <t>Odložený daňový záväzok</t>
  </si>
  <si>
    <t>Nevyfakturované dodávky</t>
  </si>
  <si>
    <t>Ostatné záväzky v rámci konsolidovaného celku</t>
  </si>
  <si>
    <t>Záväzky voči spoločníkom a združeniu</t>
  </si>
  <si>
    <t>Záväzky voči zamestnancom</t>
  </si>
  <si>
    <t>Daňové záväzky a dotácie</t>
  </si>
  <si>
    <t>Bežné bankové úvery</t>
  </si>
  <si>
    <t>Spolu vlastné imanie a záväzky</t>
  </si>
  <si>
    <t>Vlastné imanie</t>
  </si>
  <si>
    <t>Záväzky</t>
  </si>
  <si>
    <t>STRANA PASÍV</t>
  </si>
  <si>
    <t>10.</t>
  </si>
  <si>
    <t>A.II.   1.</t>
  </si>
  <si>
    <t>A.III.  1.</t>
  </si>
  <si>
    <t>B.III.  1.</t>
  </si>
  <si>
    <t>Tržby z predaja tovaru</t>
  </si>
  <si>
    <t>Náklady vynaložené na obstaranie predaného tovaru</t>
  </si>
  <si>
    <t>Tržby z predaja vlastných výrobkov a služieb</t>
  </si>
  <si>
    <t>Zmeny stavu vnútroorganizačných zásob</t>
  </si>
  <si>
    <t>Aktivácia</t>
  </si>
  <si>
    <t>Spotreba materiálu, energie a ostatných neskladovateľných dodávok</t>
  </si>
  <si>
    <t>Služby</t>
  </si>
  <si>
    <t>Mzdové náklady</t>
  </si>
  <si>
    <t>Odmeny členom orgánov spoločnosti a družstva</t>
  </si>
  <si>
    <t>Sociálne náklady</t>
  </si>
  <si>
    <t>Dane a poplatky</t>
  </si>
  <si>
    <t>Tržby z predaja dlhodobého majetku a materiálu</t>
  </si>
  <si>
    <t>Zostatková cena predaného dlhodobého majetku a predaného materialu</t>
  </si>
  <si>
    <t>Ostatné výnosy z hospodárskej činnosti</t>
  </si>
  <si>
    <t>Ostatné náklady na hospodársku činnosť</t>
  </si>
  <si>
    <t>Prevod výnosov z hospodárskej činnosti</t>
  </si>
  <si>
    <t>Tržby z predaja cenných papierov a podielov</t>
  </si>
  <si>
    <t>Predané cenné papiere a podiely</t>
  </si>
  <si>
    <t>Výnosy z ostatných dlhodobých cenných papierov a podielov</t>
  </si>
  <si>
    <t>Výnosy z ostatného dlhodobého finančného majetku</t>
  </si>
  <si>
    <t>Výnosy z krátkodobého finančného majetku</t>
  </si>
  <si>
    <t>Náklady na krátkodobý finančný majetok</t>
  </si>
  <si>
    <t>Výnosy z precenenia cenných papierov a výnosy z derivatových operácií</t>
  </si>
  <si>
    <t>Výnosové úroky</t>
  </si>
  <si>
    <t>Nákladové úroky</t>
  </si>
  <si>
    <t>Kurzové zisky</t>
  </si>
  <si>
    <t>Kurzové straty</t>
  </si>
  <si>
    <t>Ostatné výnosy z finančnej činnosti</t>
  </si>
  <si>
    <t>Ostatné náklady na finančnú činnosť</t>
  </si>
  <si>
    <t>Prevod finančných výnosov</t>
  </si>
  <si>
    <t>Prevod finančných nákladov</t>
  </si>
  <si>
    <t>Mimoriadne výnosy</t>
  </si>
  <si>
    <t>Mimoriadne náklady</t>
  </si>
  <si>
    <t>Prevod podielov na výsledku hospodárenia spoločníkom</t>
  </si>
  <si>
    <t>Obchodná marža</t>
  </si>
  <si>
    <t>Výroba</t>
  </si>
  <si>
    <t>Výrobná spotreba</t>
  </si>
  <si>
    <t>Pridaná hodnota</t>
  </si>
  <si>
    <t>Výsledok hospodárenia z hospodárskej činnosti</t>
  </si>
  <si>
    <t>Výnosy z dlhodobého finančného majetku</t>
  </si>
  <si>
    <t>Daň z príjmov z bežnej činnosti</t>
  </si>
  <si>
    <t>Daň z príjmov z mimoriadnej činnosti</t>
  </si>
  <si>
    <t>II.</t>
  </si>
  <si>
    <t>III.</t>
  </si>
  <si>
    <t>IV.</t>
  </si>
  <si>
    <t>VI.</t>
  </si>
  <si>
    <t>VII.</t>
  </si>
  <si>
    <t>X.</t>
  </si>
  <si>
    <t>XI.</t>
  </si>
  <si>
    <t>XII.</t>
  </si>
  <si>
    <t>XIII.</t>
  </si>
  <si>
    <t>XIV.</t>
  </si>
  <si>
    <t>Text</t>
  </si>
  <si>
    <t>Obec</t>
  </si>
  <si>
    <t xml:space="preserve">k    </t>
  </si>
  <si>
    <t>Smerové číslo telefónu:</t>
  </si>
  <si>
    <t>Číslo telefónu:</t>
  </si>
  <si>
    <t>Číslo faxu:</t>
  </si>
  <si>
    <t xml:space="preserve">e-mail: </t>
  </si>
  <si>
    <t>Časť 1.- Identifikácia emitenta</t>
  </si>
  <si>
    <t>Obchodné meno / názov:</t>
  </si>
  <si>
    <t>ulica, číslo</t>
  </si>
  <si>
    <t>smerové číslo</t>
  </si>
  <si>
    <t>číslo:</t>
  </si>
  <si>
    <t>Výdavky na obstaranie dlhodobého nehmotného majetku (-)</t>
  </si>
  <si>
    <t>Výdavky na obstaranie dlhodobého hmotného majetku (-)</t>
  </si>
  <si>
    <t>IČO:</t>
  </si>
  <si>
    <t>Sídlo:</t>
  </si>
  <si>
    <t>Tel.:</t>
  </si>
  <si>
    <t>Fax:</t>
  </si>
  <si>
    <t>Dátum vzniku:</t>
  </si>
  <si>
    <t>Zakladateľ:</t>
  </si>
  <si>
    <t>IČO</t>
  </si>
  <si>
    <t>ISIN</t>
  </si>
  <si>
    <t>Obchodné meno</t>
  </si>
  <si>
    <t>Sídlo</t>
  </si>
  <si>
    <t>Kontaktná osoba:</t>
  </si>
  <si>
    <t>ÚČTOVNÁ ZÁVIERKA</t>
  </si>
  <si>
    <t>( INDIVIDUÁLNA )</t>
  </si>
  <si>
    <t>Účtovná závierka</t>
  </si>
  <si>
    <t xml:space="preserve"> – riadna</t>
  </si>
  <si>
    <t xml:space="preserve"> – zostavená</t>
  </si>
  <si>
    <t xml:space="preserve"> – mimoriadna</t>
  </si>
  <si>
    <t xml:space="preserve"> – schválená</t>
  </si>
  <si>
    <r>
      <t>Účtovná závierka je zostavená podľa SAS</t>
    </r>
    <r>
      <rPr>
        <i/>
        <sz val="10"/>
        <rFont val="Arial"/>
        <family val="2"/>
      </rPr>
      <t>(Slovenské štandardy)</t>
    </r>
    <r>
      <rPr>
        <b/>
        <i/>
        <sz val="10"/>
        <rFont val="Arial"/>
        <family val="2"/>
      </rPr>
      <t>, alebo podľa IAS/IFRS</t>
    </r>
    <r>
      <rPr>
        <i/>
        <sz val="10"/>
        <rFont val="Arial"/>
        <family val="2"/>
      </rPr>
      <t xml:space="preserve"> (medzinárodné štandardy)</t>
    </r>
  </si>
  <si>
    <t>Bezprostredne predchádzajúce účtovné obdobie</t>
  </si>
  <si>
    <t>*) vyznačuje sa krížikom</t>
  </si>
  <si>
    <t>X</t>
  </si>
  <si>
    <t>PSČ</t>
  </si>
  <si>
    <t>Názov obce</t>
  </si>
  <si>
    <t xml:space="preserve"> Zostavená dňa:</t>
  </si>
  <si>
    <t xml:space="preserve"> Schválená dňa:</t>
  </si>
  <si>
    <t>Osoba zodpovedná za vedenie účtovníctva:</t>
  </si>
  <si>
    <t>Osoba  zodpovedná za zostavenie účtovnej závierky:</t>
  </si>
  <si>
    <t>Bežné účtovné obdobie</t>
  </si>
  <si>
    <t>001</t>
  </si>
  <si>
    <t>A.</t>
  </si>
  <si>
    <t>B.</t>
  </si>
  <si>
    <t>003</t>
  </si>
  <si>
    <t>B.I.</t>
  </si>
  <si>
    <t>004</t>
  </si>
  <si>
    <t>005</t>
  </si>
  <si>
    <t xml:space="preserve">       2.</t>
  </si>
  <si>
    <t>006</t>
  </si>
  <si>
    <t xml:space="preserve">       3.</t>
  </si>
  <si>
    <t>007</t>
  </si>
  <si>
    <t xml:space="preserve">       4.</t>
  </si>
  <si>
    <t>008</t>
  </si>
  <si>
    <t xml:space="preserve">       5.</t>
  </si>
  <si>
    <t>009</t>
  </si>
  <si>
    <t xml:space="preserve">       6.</t>
  </si>
  <si>
    <t>010</t>
  </si>
  <si>
    <t>011</t>
  </si>
  <si>
    <t>012</t>
  </si>
  <si>
    <t>013</t>
  </si>
  <si>
    <t>014</t>
  </si>
  <si>
    <t>015</t>
  </si>
  <si>
    <t>Stanovy spoločnosti nedávajú možnosť  pre majiteľov cenných papierov  na žiadne  práva osobitnej kontroly.</t>
  </si>
  <si>
    <t xml:space="preserve">Stanovy spoločnosti neumožňujú žiadne obmedzenia hlasovacích práv pre majiteľov cenných papierov.
</t>
  </si>
  <si>
    <t xml:space="preserve">Nie sú v súčasnosti známe žiadne dohody, ktoré by viedli k obmedzeniam prevoditeľnosti cenných papierov a k obmedzeniam hlasovacích práv.
</t>
  </si>
  <si>
    <t>Spoločnosti nie sú známe žiadne uzavreté dohody charakteru uvedeného v tomto  odseku.</t>
  </si>
  <si>
    <t>x</t>
  </si>
  <si>
    <t>01.01.2011 - 31.12.2011</t>
  </si>
  <si>
    <t>016</t>
  </si>
  <si>
    <t>017</t>
  </si>
  <si>
    <t>018</t>
  </si>
  <si>
    <t>019</t>
  </si>
  <si>
    <t>020</t>
  </si>
  <si>
    <t>021</t>
  </si>
  <si>
    <t>022</t>
  </si>
  <si>
    <t>B.III.</t>
  </si>
  <si>
    <t>023</t>
  </si>
  <si>
    <t>024</t>
  </si>
  <si>
    <t>025</t>
  </si>
  <si>
    <t>026</t>
  </si>
  <si>
    <t>027</t>
  </si>
  <si>
    <t>028</t>
  </si>
  <si>
    <t>6.</t>
  </si>
  <si>
    <t>029</t>
  </si>
  <si>
    <t>7.</t>
  </si>
  <si>
    <t>030</t>
  </si>
  <si>
    <t>031</t>
  </si>
  <si>
    <t>C.</t>
  </si>
  <si>
    <t>032</t>
  </si>
  <si>
    <t>033</t>
  </si>
  <si>
    <t>034</t>
  </si>
  <si>
    <t>035</t>
  </si>
  <si>
    <t>3.</t>
  </si>
  <si>
    <t>036</t>
  </si>
  <si>
    <t>4.</t>
  </si>
  <si>
    <t>037</t>
  </si>
  <si>
    <t>5.</t>
  </si>
  <si>
    <t>038</t>
  </si>
  <si>
    <t>039</t>
  </si>
  <si>
    <t>040</t>
  </si>
  <si>
    <t>041</t>
  </si>
  <si>
    <t>042</t>
  </si>
  <si>
    <t>043</t>
  </si>
  <si>
    <t>Za obdobie od do:</t>
  </si>
  <si>
    <t>Bezprostredne predchádzajúce obdobie od do:</t>
  </si>
  <si>
    <t>044</t>
  </si>
  <si>
    <t>045</t>
  </si>
  <si>
    <t>046</t>
  </si>
  <si>
    <t>047</t>
  </si>
  <si>
    <t>048</t>
  </si>
  <si>
    <t>049</t>
  </si>
  <si>
    <t>050</t>
  </si>
  <si>
    <t>051</t>
  </si>
  <si>
    <t>052</t>
  </si>
  <si>
    <t>053</t>
  </si>
  <si>
    <t>054</t>
  </si>
  <si>
    <t>Príloha č. 5 (P5Poznámky)</t>
  </si>
  <si>
    <t>055</t>
  </si>
  <si>
    <t>056</t>
  </si>
  <si>
    <t>057</t>
  </si>
  <si>
    <t>058</t>
  </si>
  <si>
    <t>059</t>
  </si>
  <si>
    <t>060</t>
  </si>
  <si>
    <t>061</t>
  </si>
  <si>
    <t>D.</t>
  </si>
  <si>
    <t>062</t>
  </si>
  <si>
    <t>063</t>
  </si>
  <si>
    <t>064</t>
  </si>
  <si>
    <t>065</t>
  </si>
  <si>
    <t>066</t>
  </si>
  <si>
    <t>A.I.</t>
  </si>
  <si>
    <t>067</t>
  </si>
  <si>
    <t>068</t>
  </si>
  <si>
    <t>069</t>
  </si>
  <si>
    <t>070</t>
  </si>
  <si>
    <t>Ozn.</t>
  </si>
  <si>
    <t>A.II.</t>
  </si>
  <si>
    <t>071</t>
  </si>
  <si>
    <t>072</t>
  </si>
  <si>
    <t>073</t>
  </si>
  <si>
    <t>074</t>
  </si>
  <si>
    <t>075</t>
  </si>
  <si>
    <t>076</t>
  </si>
  <si>
    <t>077</t>
  </si>
  <si>
    <t>A.III.</t>
  </si>
  <si>
    <t>078</t>
  </si>
  <si>
    <t>079</t>
  </si>
  <si>
    <t>080</t>
  </si>
  <si>
    <t>081</t>
  </si>
  <si>
    <t>A.IV.</t>
  </si>
  <si>
    <t>082</t>
  </si>
  <si>
    <t>083</t>
  </si>
  <si>
    <t>084</t>
  </si>
  <si>
    <t>A.V.</t>
  </si>
  <si>
    <t>V zmysle § 34 ods. 6 zákona o burze  správa audítora podpísaná osobou alebo osobami zodpovednými za audit účtovných závierok podľa ods. 5 sa v úplnom znení zverejní spolu s ročnou správou.</t>
  </si>
  <si>
    <t>085</t>
  </si>
  <si>
    <t>086</t>
  </si>
  <si>
    <t>087</t>
  </si>
  <si>
    <t>088</t>
  </si>
  <si>
    <t>089</t>
  </si>
  <si>
    <t>090</t>
  </si>
  <si>
    <t>B.II.</t>
  </si>
  <si>
    <t>091</t>
  </si>
  <si>
    <t>092</t>
  </si>
  <si>
    <t>093</t>
  </si>
  <si>
    <t>094</t>
  </si>
  <si>
    <t>095</t>
  </si>
  <si>
    <t>096</t>
  </si>
  <si>
    <t>097</t>
  </si>
  <si>
    <t>098</t>
  </si>
  <si>
    <t>099</t>
  </si>
  <si>
    <t>100</t>
  </si>
  <si>
    <t>101</t>
  </si>
  <si>
    <t>102</t>
  </si>
  <si>
    <t>103</t>
  </si>
  <si>
    <t>104</t>
  </si>
  <si>
    <t>105</t>
  </si>
  <si>
    <t>106</t>
  </si>
  <si>
    <t>107</t>
  </si>
  <si>
    <t>108</t>
  </si>
  <si>
    <t>109</t>
  </si>
  <si>
    <t>110</t>
  </si>
  <si>
    <t>111</t>
  </si>
  <si>
    <t>B.IV.</t>
  </si>
  <si>
    <t>112</t>
  </si>
  <si>
    <t>113</t>
  </si>
  <si>
    <t>114</t>
  </si>
  <si>
    <t>115</t>
  </si>
  <si>
    <t>117</t>
  </si>
  <si>
    <t>118</t>
  </si>
  <si>
    <t>01</t>
  </si>
  <si>
    <t>02</t>
  </si>
  <si>
    <t>+</t>
  </si>
  <si>
    <t>03</t>
  </si>
  <si>
    <t>04</t>
  </si>
  <si>
    <t>Základné údaje k účtovnej závierke</t>
  </si>
  <si>
    <t>Poznámky</t>
  </si>
  <si>
    <t>Webové sídlo:</t>
  </si>
  <si>
    <t>Informujeme emitentov, že ak v základnej tabuľke Ročná_správa vyplnia údaje: IČO, Obchodné meno/názov, Sídlo(ulica, číslo, PSČ, Obec), smerové číslo telefónu, telefónne číslo, číslo faxu, e-mail potom, tieto údaje nemusí vyplňovať v ďalších formulároch. Automaticky sa mu prepíšu do príslušných buniek v ďalších formulároch.</t>
  </si>
  <si>
    <t xml:space="preserve">Výkaz ziskov  a strát </t>
  </si>
  <si>
    <t>Prevod nákladov na hospodársku činnosť</t>
  </si>
  <si>
    <t>Výsledok hospodárenia z finančnej činnosti</t>
  </si>
  <si>
    <t>- splatná</t>
  </si>
  <si>
    <t>- odložená</t>
  </si>
  <si>
    <t>Ostatné kapitálové fondy</t>
  </si>
  <si>
    <t>Zákonný rezervný fond  ( Nedeliteľný fond) z kapitálových vkladov</t>
  </si>
  <si>
    <t>Výsledok hospodárenia minulých rokov</t>
  </si>
  <si>
    <t>Ostatné dlhodobé záväzky v rámci konsolidovaného celku</t>
  </si>
  <si>
    <t>Dlhodobé zmenky na úhradu</t>
  </si>
  <si>
    <t>Vydané dlhopisy</t>
  </si>
  <si>
    <t>Ostatné dlhodobé záväzky</t>
  </si>
  <si>
    <t>Záväzky z obchodného styku</t>
  </si>
  <si>
    <t>Ostatné záväzky</t>
  </si>
  <si>
    <t>Bankové úvery dlhodobé</t>
  </si>
  <si>
    <t>Krátkodobé finančné výpomoci</t>
  </si>
  <si>
    <t>Pôžičky s dobou splatnosti najviac jeden rok</t>
  </si>
  <si>
    <t>Poskytnuté preddavky na zásoby</t>
  </si>
  <si>
    <t>Pohľadávky z obchodného styku</t>
  </si>
  <si>
    <t>Účty v bankách s dobou viazanosti dlhšou ako jeden rok</t>
  </si>
  <si>
    <t>05</t>
  </si>
  <si>
    <t>06</t>
  </si>
  <si>
    <t>07</t>
  </si>
  <si>
    <t>08</t>
  </si>
  <si>
    <t>09</t>
  </si>
  <si>
    <t>C.1.</t>
  </si>
  <si>
    <t>Vykazované obdobie</t>
  </si>
  <si>
    <t>E.</t>
  </si>
  <si>
    <t>F.</t>
  </si>
  <si>
    <t>G.</t>
  </si>
  <si>
    <t>H.</t>
  </si>
  <si>
    <t>I.</t>
  </si>
  <si>
    <t>J.</t>
  </si>
  <si>
    <t>*</t>
  </si>
  <si>
    <t>K.</t>
  </si>
  <si>
    <t>IX.</t>
  </si>
  <si>
    <t>L.</t>
  </si>
  <si>
    <t>M.</t>
  </si>
  <si>
    <t>N.</t>
  </si>
  <si>
    <t>O.</t>
  </si>
  <si>
    <t>P.</t>
  </si>
  <si>
    <t>R.</t>
  </si>
  <si>
    <t>50</t>
  </si>
  <si>
    <t>S.</t>
  </si>
  <si>
    <t>51</t>
  </si>
  <si>
    <t>52</t>
  </si>
  <si>
    <t>T.</t>
  </si>
  <si>
    <t>53</t>
  </si>
  <si>
    <t>54</t>
  </si>
  <si>
    <t>55</t>
  </si>
  <si>
    <t>**</t>
  </si>
  <si>
    <t>56</t>
  </si>
  <si>
    <t>57</t>
  </si>
  <si>
    <t>U.</t>
  </si>
  <si>
    <t>V.</t>
  </si>
  <si>
    <t>***</t>
  </si>
  <si>
    <t>E-mail:</t>
  </si>
  <si>
    <t>Dátum auditu:</t>
  </si>
  <si>
    <t>Názov účtovnej jednotky:</t>
  </si>
  <si>
    <t>Obchodné meno audítorskej spoločnosti, sídlo / číslo licencie alebo meno a priezvisko audítora, adresa/číslo licencie:</t>
  </si>
  <si>
    <t>Počet</t>
  </si>
  <si>
    <t>PREHĽAD PEŇAŽNÝCH TOKOV (CASH FLOW STATEMENTS)</t>
  </si>
  <si>
    <t>Obsah položky</t>
  </si>
  <si>
    <t>A.1.</t>
  </si>
  <si>
    <t>A.2.</t>
  </si>
  <si>
    <t>A.3.</t>
  </si>
  <si>
    <t>A.4.</t>
  </si>
  <si>
    <t>A.5.</t>
  </si>
  <si>
    <t>A.6.</t>
  </si>
  <si>
    <t>bežné účtovné obdobie</t>
  </si>
  <si>
    <t>A.7.</t>
  </si>
  <si>
    <t>A.8.</t>
  </si>
  <si>
    <t>A.9.</t>
  </si>
  <si>
    <t>Prijaté úroky, s výnimkou tých, ktoré sa začleňujú do investičných činností (+)</t>
  </si>
  <si>
    <t>Výdavky na zaplatené úroky, s výnimkou tých, ktoré sa začleňujú do finančných činností (-)</t>
  </si>
  <si>
    <t>Dlhodobý nehmotný majetok súčet</t>
  </si>
  <si>
    <t>Poznámky:</t>
  </si>
  <si>
    <t>Forma tu uvedeného vypracovania ročnej správy je pre emitenta dobrovoľná a ročnú správu môže vypracovať aj inou formou, slúži iba ako pomoc pre spracovanie ročnej správy. Ročná správa je vypracovaná podľa ustanovenia § 34 zákona č. 429/2002 Z.z.  o burze cenných papierov v znení neskorších predpisov (ďalej len "zákon o burze"). Emitent pred vypracovaním ročnej správy by si mal pozorne preštudovať príslušné ustanovenia zákona o burze (§ 34 a nasl.) a iných súvisiacich zákonov.</t>
  </si>
  <si>
    <t>Výdavky na zaplatené dividendy a iné podiely na zisku, s výnimkou tých, ktoré sa začleňujú do finančných činností (-)</t>
  </si>
  <si>
    <t>Príjmy mimoriadneho charakteru vzťahujúce sa na prevádzkovú činnosť (+)</t>
  </si>
  <si>
    <t>Výdavky mimoriadneho charakteru vzťahujúce sa na prevádzkovú činnosť (-)</t>
  </si>
  <si>
    <t>Peňažné toky z investičnej činnosti</t>
  </si>
  <si>
    <t>B.1.</t>
  </si>
  <si>
    <t>B.2.</t>
  </si>
  <si>
    <t>B.3.</t>
  </si>
  <si>
    <t>B.4.</t>
  </si>
  <si>
    <t>Príjmy z predaja dlhodobého nehmotného majetku (+)</t>
  </si>
  <si>
    <t>B.5.</t>
  </si>
  <si>
    <t>Príjmy z predaja dlhodobého hmotného majetku (+)</t>
  </si>
  <si>
    <t>B.6.</t>
  </si>
  <si>
    <t>Príloha č. 1 (P1Účtovná závierka)</t>
  </si>
  <si>
    <t>Príloha č. 4 (P4Výkaz ziskov a strát)</t>
  </si>
  <si>
    <t>Termín splatnosti menovitej hodnoty</t>
  </si>
  <si>
    <t>Zástupca štatutárneho orgánu účtovnej jednotky alebo fyzickej osoby, ktorá je účtovnou jednotkou:</t>
  </si>
  <si>
    <r>
      <t>Sídlo účtovnej jednotky</t>
    </r>
    <r>
      <rPr>
        <sz val="12"/>
        <rFont val="Arial"/>
        <family val="2"/>
      </rPr>
      <t>,  ulica a číslo</t>
    </r>
  </si>
  <si>
    <r>
      <t>Obchodné meno  (</t>
    </r>
    <r>
      <rPr>
        <sz val="12"/>
        <rFont val="Arial"/>
        <family val="2"/>
      </rPr>
      <t xml:space="preserve"> názov účtovnej jednotky)</t>
    </r>
  </si>
  <si>
    <t>B.7.</t>
  </si>
  <si>
    <t>B.8.</t>
  </si>
  <si>
    <t>Príjmy zo splácania dlhodobých pôžičiek poskytnutých účtovnou jednotkou inej účtovnej jednotke, ktorá je súčasťou konsolidovaného celku (+)</t>
  </si>
  <si>
    <t>B.9.</t>
  </si>
  <si>
    <t>B.10.</t>
  </si>
  <si>
    <t>B.11.</t>
  </si>
  <si>
    <t>B.12.</t>
  </si>
  <si>
    <t>B.13.</t>
  </si>
  <si>
    <t>B.14.</t>
  </si>
  <si>
    <t>B.16.</t>
  </si>
  <si>
    <t>B.17.</t>
  </si>
  <si>
    <t>B.18.</t>
  </si>
  <si>
    <t>B.19.</t>
  </si>
  <si>
    <t>Ostatné výdavky vzťahujúce sa na investičnú činnosť (-)</t>
  </si>
  <si>
    <t>Peňažné toky z finančnej činnosti</t>
  </si>
  <si>
    <t>C.1.1.</t>
  </si>
  <si>
    <t>C.1.2.</t>
  </si>
  <si>
    <t>Výdavky na vyplatenie podielu na vlastnom imaní spoločníkmi účtovnej jednotky a fyzickou osobou, ktorá je účtovnou jednotkou (-)</t>
  </si>
  <si>
    <t>Podielové cenné papiere a podiely v dcérskej účtovnej jednotke</t>
  </si>
  <si>
    <t>Pohľadávky voči dcérskej účtovnej jednotke a materskej účtovnej jednotke</t>
  </si>
  <si>
    <t>Sociálne poistenie</t>
  </si>
  <si>
    <t>Základné imanie (v EUR):</t>
  </si>
  <si>
    <t>Skutočnosť (v EUR)</t>
  </si>
  <si>
    <t>Oceňovacie rozdiely z precenenia pri zlúčení, splynutí a rozdelení</t>
  </si>
  <si>
    <t>Dlhodobé záväzky voči dcérskej účtovnej jednotke a materskej účtovnej jednotke</t>
  </si>
  <si>
    <t>Záväzky voči dcérskej účtovnej jednotke a materskej účtovnej jednotke</t>
  </si>
  <si>
    <t>Náklady na sociálne poistenie</t>
  </si>
  <si>
    <t>nie</t>
  </si>
  <si>
    <t>Po skončení účtovného obdobia, za ktoré sa vyhotovuje výročná správa, nenastali v Spoločnosti udalosti osobitného významu</t>
  </si>
  <si>
    <t>Spoločnosť nevykazuje v sledovanom období žiadne náklady na výskum a vývoj.</t>
  </si>
  <si>
    <t>Spoločnosť v sledovanom období nenadobudla  do svojho majetku žiadne vlastné akcie, dočasné listy, obchodné podiely, alebo akcie iných spoločností, alebo materskej účtovnej jednotky.</t>
  </si>
  <si>
    <t xml:space="preserve">Spoločnosti nie sú známe  osobitné  predpisy, podľa ktorých by  bolo treba zverejňovať potrebné údaje. </t>
  </si>
  <si>
    <t>Spoločnosť nemá zahraničnú zložku v zahraničí.</t>
  </si>
  <si>
    <t xml:space="preserve">Spoločnosť nevyužíva žiadne finančné nástroje citlivé na riziká z dôvodu pohybu cien komodít. Úverové riziko zohľadňuje riziko, že zmluvná strana nedodrží svoje zmluvné záväzky, v dôsledku čoho spoločnosť utrpí stratu. Spoločnosť prijala zásadu, že bude obchodovať len s dôveryhodnými zmluvnými partnermi a že podľa potreby musí získať dostatočné zabezpečenie ako prostriedok na zmiernenie rizika finančnej straty v dôsledku nedodržania záväzkov. Spoločnosť predáva svoje služby pred poskytnutím služieb, čo znamená, že riziko nesplatenia pohľadávok je významne eliminované.Obozretné riadenie rizika nedostatočnej likvidity predpokladá udržiavanie dostatočného objemu peňažných prostriedkov s primeranou splatnosťou, dostupnosť financovania prostredníctvom primeraného objemu finančných prostriedkov. 
</t>
  </si>
  <si>
    <t>text.príloha</t>
  </si>
  <si>
    <t>100%</t>
  </si>
  <si>
    <t>Výnosy z cenných papierov a podielov v dcérskej účtovnej jednotke a v spoločnosti s podstatným vplyvom</t>
  </si>
  <si>
    <t>Záväzky zo sociálneho poistenia</t>
  </si>
  <si>
    <t>VII.1.</t>
  </si>
  <si>
    <t>VIII.</t>
  </si>
  <si>
    <t>Náklady na precenenie cenných papierov a náklady na derivátové operácie</t>
  </si>
  <si>
    <t>Tvorba a zúčtovanie opravných položiek k finančnému majetku</t>
  </si>
  <si>
    <t>Odpisy a opravné položky k dlhodobému nehmotného majetku a dlhodobému hmotného majetku</t>
  </si>
  <si>
    <t>37</t>
  </si>
  <si>
    <t>38</t>
  </si>
  <si>
    <t>39</t>
  </si>
  <si>
    <t>40</t>
  </si>
  <si>
    <t>41</t>
  </si>
  <si>
    <t>42</t>
  </si>
  <si>
    <t>43</t>
  </si>
  <si>
    <t>44</t>
  </si>
  <si>
    <t>45</t>
  </si>
  <si>
    <t>46</t>
  </si>
  <si>
    <t>47</t>
  </si>
  <si>
    <t>48</t>
  </si>
  <si>
    <t>49</t>
  </si>
  <si>
    <t>Dátum zverejnenia</t>
  </si>
  <si>
    <t>Vyhlásenie zodpovedných osôb emitenta</t>
  </si>
  <si>
    <t>Právna forma</t>
  </si>
  <si>
    <t>C.1.3.</t>
  </si>
  <si>
    <t>Prijaté peňažné dary (+)</t>
  </si>
  <si>
    <t>C.1.4.</t>
  </si>
  <si>
    <t>C.1.5.</t>
  </si>
  <si>
    <t>Výdavky na obstaranie alebo spätné odkúpenie vlastných akcií a vlastných obchodných podielov (-)</t>
  </si>
  <si>
    <t>C.1.6.</t>
  </si>
  <si>
    <t>C.1.7.</t>
  </si>
  <si>
    <t xml:space="preserve">emitenta </t>
  </si>
  <si>
    <t>Príloha č. 12 (P12Dalsieudaje): Všetky údaje, ktoré emitent  nemohol uviesť v základnej tabuľke k informačnej povinnosti z dôvodu, že príslušné údaje sa nezmestili do kolónky uvedie ich v prílohe č. 12 (P12Dalsieudaje) a súčasne emitent uvedie v príslušnej kolónke „Príloha č. 12“. Doporučujeme spracovať prílohu č. 12, čo najprehľadnejším spôsobom tak, že údaje vždy uviesť s príslušným názvom z tabuľky. Príloha č. 12 môže tvoriť ďalší súbor.</t>
  </si>
  <si>
    <t>C.1.8.</t>
  </si>
  <si>
    <t>C.2.</t>
  </si>
  <si>
    <t>C.2.1.</t>
  </si>
  <si>
    <t>C.2.2.</t>
  </si>
  <si>
    <t>C.2.3.</t>
  </si>
  <si>
    <t>C.2.4.</t>
  </si>
  <si>
    <t>C.2.5.</t>
  </si>
  <si>
    <t>V zmysle § 34 ods. 5 zákona o burze  účtovná závierka a konsolidovaná účtovná závierka musia byť overené audítorom.</t>
  </si>
  <si>
    <r>
      <t xml:space="preserve">Účtovná závierka bola overená audítorom </t>
    </r>
    <r>
      <rPr>
        <sz val="10"/>
        <rFont val="Arial"/>
        <family val="2"/>
      </rPr>
      <t xml:space="preserve"> ku dňu predloženia ročnej finančnej správy(áno/nie)</t>
    </r>
  </si>
  <si>
    <t>Príloha č. 8 (P8Súvaha podľa IAS)</t>
  </si>
  <si>
    <t>Príloha č. 9 (P9Výkaz ZaS podľa IAS)</t>
  </si>
  <si>
    <t>Príloha č. 10 (P10Výkaz zmien vo VI podľa IAS)</t>
  </si>
  <si>
    <t>Príloha č. 11 (P11Výkaz PT podľa IAS)</t>
  </si>
  <si>
    <t>Príloha č. 13 (P13Poznámky podľa IAS)</t>
  </si>
  <si>
    <t>Príloha č. 14 (P14Súvaha podľa IAS)</t>
  </si>
  <si>
    <t>Príloha č. 15 (P15Výkaz ZaS podľa IAS)</t>
  </si>
  <si>
    <t>Príloha č. 16 (P16Výkaz zmien vo VI podľa IAS)</t>
  </si>
  <si>
    <t>Príloha č. 17 (P17Výkaz PT podľa IAS)</t>
  </si>
  <si>
    <t>Príloha č. 18 (P18Poznámky podľa IAS)</t>
  </si>
  <si>
    <t>C.2.6.</t>
  </si>
  <si>
    <t>Výdavky na splácanie pôžičiek (-)</t>
  </si>
  <si>
    <t>C.2.7.</t>
  </si>
  <si>
    <t>C.2.8.</t>
  </si>
  <si>
    <t>C.2.9.</t>
  </si>
  <si>
    <t>C.3.</t>
  </si>
  <si>
    <t>C.4.</t>
  </si>
  <si>
    <t>C.5.</t>
  </si>
  <si>
    <t>C.6.</t>
  </si>
  <si>
    <t>C.7.</t>
  </si>
  <si>
    <t>C.8.</t>
  </si>
  <si>
    <t>Tieto formuláre sú pre emitentov cenných papierov, ktorí zostavujú účtovnú závierku podľa slovenských účtovných štandardov.</t>
  </si>
  <si>
    <r>
      <t>UPOZORNENIE</t>
    </r>
    <r>
      <rPr>
        <sz val="10"/>
        <rFont val="Arial"/>
        <family val="2"/>
      </rPr>
      <t xml:space="preserve">                                                                 </t>
    </r>
  </si>
  <si>
    <t>alebo</t>
  </si>
  <si>
    <t>V zmysle § 17a zákona o účtovníctve banky a poisťovne zostavujú účtovnú závierku podľa IAS/IFRS.</t>
  </si>
  <si>
    <t>Výkaz zmien vo vlastnom imaní podľa IAS/IFRS</t>
  </si>
  <si>
    <t>Výkaz peňažných tokov podľa IAS/IFRS</t>
  </si>
  <si>
    <t>Poznámky podľa IAS/IFRS</t>
  </si>
  <si>
    <t>Peňažné toky z prevádzkovej činnosti</t>
  </si>
  <si>
    <t>Príjmy z ďalších vkladov do vlastného imania spoločníkmi alebo fyzickou osobou, ktorá je účtovnou jednotkou (+)</t>
  </si>
  <si>
    <t>Výdavky spojené so znížením fondov vytvorených  účtovnou jednotkou (-)</t>
  </si>
  <si>
    <t>Peňažné toky vznikajúce z dlhodobých záväzkov  a krátkodobých záväzkov  z finančnej činnosti (súčet C.2.1. až C. 2. 10.)</t>
  </si>
  <si>
    <t>Výdavky na splácanie ostatných dlhodobých záväzkov  a krátkodobých záväzkov vyplývajúcich z finančnej činnosti  účtovnej jednotky, s výnimkou tých, ktoré sa uvádzajú osobitne  v inej časti prehľadu peňažných tokov (-)</t>
  </si>
  <si>
    <r>
      <t>Čisté zvýšenie alebo čisté  zníženie peňažných prostriedkov (+/-) (súčet A</t>
    </r>
    <r>
      <rPr>
        <b/>
        <i/>
        <sz val="8"/>
        <rFont val="Arial"/>
        <family val="2"/>
      </rPr>
      <t xml:space="preserve"> + B+ C) </t>
    </r>
  </si>
  <si>
    <t>(v  celých eurách)</t>
  </si>
  <si>
    <r>
      <t xml:space="preserve">1. Zostavuje konsolidovanú účtovnú závierku  (áno/ </t>
    </r>
    <r>
      <rPr>
        <sz val="10"/>
        <rFont val="Arial"/>
        <family val="2"/>
      </rPr>
      <t xml:space="preserve">v prípade, že nezostavuje uviesť </t>
    </r>
    <r>
      <rPr>
        <b/>
        <sz val="10"/>
        <rFont val="Arial"/>
        <family val="2"/>
      </rPr>
      <t>nie)</t>
    </r>
  </si>
  <si>
    <t>Osobné náklady súčet</t>
  </si>
  <si>
    <t xml:space="preserve">    II. 1.</t>
  </si>
  <si>
    <t>B. 1.</t>
  </si>
  <si>
    <t>S. 1.</t>
  </si>
  <si>
    <t>U. 1.</t>
  </si>
  <si>
    <t>Výkaz o finančnej situácií podľa IAS/IFRS</t>
  </si>
  <si>
    <t>Výkaz komplexného výsledku podľa IAS/IFRS</t>
  </si>
  <si>
    <t>a) vývoji účtovnej jednotky, o stave, v ktorom sa nachádza, a o významných rizikách a neistotách, ktorým je účtovná jednotka vystavená; informácia sa poskytuje vo forme vyváženej a obsiahlej analýzy stavu a prognózy vývoja a obsahuje dôležité finančné a nefinančné ukazovatele vrátane informácie o vplyve činnosti účtovnej jednotky na životné prostredie a na zamestnanosť, s poukázaním na príslušné údaje uvedené v účtovnej závierke,</t>
  </si>
  <si>
    <t>c) predpokladanom budúcom vývoji činnosti účtovnej jednotky</t>
  </si>
  <si>
    <t>d) nákladoch na činnosť v oblasti výskumu a vývoja</t>
  </si>
  <si>
    <r>
      <t xml:space="preserve">e) nadobúdaní vlastných akcií, 27a) dočasných listov, obchodných podielov a akcií, dočasných listov a obchodných podielov materskej účtovnej jednotky podľa § 22 zákona o účtovníctve </t>
    </r>
    <r>
      <rPr>
        <i/>
        <sz val="10"/>
        <rFont val="Arial"/>
        <family val="2"/>
      </rPr>
      <t>(kde 27a) pod čiarou je § 161d ods. 2 Obchodného zákonníka)</t>
    </r>
  </si>
  <si>
    <t>b) udalostiach osobitného významu, ktoré nastali po skončení účtovného obdobia, za ktoré sa vyhotovuje výročná správa</t>
  </si>
  <si>
    <t>f) návrhu na rozdelenie zisku alebo vyrovnanie straty</t>
  </si>
  <si>
    <t>g) údajoch požadovaných podľa osobitných predpisov</t>
  </si>
  <si>
    <t>h) tom, či účtovná jednotka má organizačnú zložku v zahraničí</t>
  </si>
  <si>
    <t>a) cieľoch a metódach riadenia rizík v účtovnej jednotke vrátane jej politiky pre zabezpečenie hlavných typov plánovaných obchodov, pri ktorých sa použijú zabezpečovacie deriváty</t>
  </si>
  <si>
    <t>b) cenových rizikách, úverových rizikách, rizikách likvidity a rizikách súvisiacich s tokom hotovosti, ktorým je účtovná jednotka vystavená</t>
  </si>
  <si>
    <t>§ 20 ods. 6 zákona o účtovníctve</t>
  </si>
  <si>
    <t>§ 20 ods. 5 zákona o účtovníctve</t>
  </si>
  <si>
    <t>§ 20 ods. 1 zákona o účtovníctve informácie o:</t>
  </si>
  <si>
    <t>Účtovná jednotka, ktorá emitovala cenné papiere a tie boli prijaté na obchodovanie na regulovanom trhu, je povinná vo výročnej správe uviesť ako osobitnú časť výročnej správy vyhlásenie o správe a riadení, ktoré obsahuje</t>
  </si>
  <si>
    <t>akciová spoločnosť</t>
  </si>
  <si>
    <t>1.9.1992</t>
  </si>
  <si>
    <t xml:space="preserve">internetová stránka emitenta,denná tlač s celoštátnou pôsobnosťou - Hosp. noviny </t>
  </si>
  <si>
    <t>SAS</t>
  </si>
  <si>
    <t>áno</t>
  </si>
  <si>
    <t>a) odkaz na kódex o riadení spoločnosti, ktorý sa na ňu vzťahuje alebo ktorý sa rozhodla dodržiavať pri riadení, a údaj o tom, kde je kódex o riadení spoločnosti verejne dostupný</t>
  </si>
  <si>
    <t>b) všetky významné informácie o metódach riadenia a údaj o tom, kde sú informácie o metódach riadenia zverejnené</t>
  </si>
  <si>
    <t>d) opis systémov vnútornej kontroly a riadenia rizík</t>
  </si>
  <si>
    <t>e) informácie o činnosti valného zhromaždenia, jeho právomociach, opis práv akcionárov a postupu ich vykonávania</t>
  </si>
  <si>
    <t>f) informácie o zložení a činnosti predstavenstva a jeho výborov</t>
  </si>
  <si>
    <t>g) informácie podľa § 20 ods. 7 zákona o účtovníctve</t>
  </si>
  <si>
    <t>Účtovná jednotka, ktorá emitovala cenné papiere a tie boli prijaté na obchodovanie na regulovanom trhu, je povinná vo výročnej správe zverejniť aj údaje o</t>
  </si>
  <si>
    <t>% na ZI</t>
  </si>
  <si>
    <t>Prijaté/neprijaté na obchodovanie</t>
  </si>
  <si>
    <t>Obmedzená prevoditeľnosť (popis)</t>
  </si>
  <si>
    <r>
      <t>Vydané dlhopisy (</t>
    </r>
    <r>
      <rPr>
        <b/>
        <sz val="10"/>
        <rFont val="Arial"/>
        <family val="2"/>
      </rPr>
      <t>áno</t>
    </r>
    <r>
      <rPr>
        <sz val="10"/>
        <rFont val="Arial"/>
        <family val="2"/>
      </rPr>
      <t>/ v prípade, že v súčasnosti nemá vydané dlhopisy resp. všetky dlhopisy sú splatené uviesť</t>
    </r>
    <r>
      <rPr>
        <b/>
        <sz val="10"/>
        <rFont val="Arial"/>
        <family val="2"/>
      </rPr>
      <t xml:space="preserve"> nie)                            </t>
    </r>
  </si>
  <si>
    <t>Pri vymeniteľných dlhopisoch, postup pri ich výmene za akcie</t>
  </si>
  <si>
    <t>b) obmedzeniach prevoditeľnosti cenných papierov</t>
  </si>
  <si>
    <t>c) kvalifikovanej účasti na základnom imaní podľa osobitného predpisu, 28aa)</t>
  </si>
  <si>
    <t>(kde poznámka pod čiarou 28aa) je § 8 písm. f) zákona č. 566/2001 Z.z.)</t>
  </si>
  <si>
    <t>regulovaná informácia</t>
  </si>
  <si>
    <r>
      <t xml:space="preserve">Čas zverejnenia                    </t>
    </r>
    <r>
      <rPr>
        <sz val="10"/>
        <rFont val="Arial"/>
        <family val="2"/>
      </rPr>
      <t>§ 47 ods. 8 zákona o burze</t>
    </r>
  </si>
  <si>
    <t>d) majiteľoch cenných papierov s osobitnými právami kontroly s uvedením opisu týchto práv</t>
  </si>
  <si>
    <t>a) štruktúre základného imania vrátane údajov o cenných papieroch, ktoré neboli prijaté na obchodovanie na regulovanom trhu v žiadnom členskom štáte alebo štáte Európskeho hospodárskeho priestoru s uvedením druhov akcií, opisu práv a povinností s nimi spojených pre každý druh akcií a ich percentuálny podiel na celkovom základnom imaní</t>
  </si>
  <si>
    <t>31410031</t>
  </si>
  <si>
    <t>Hydromeliorácie a.s.</t>
  </si>
  <si>
    <t>SNP 3</t>
  </si>
  <si>
    <t>93532</t>
  </si>
  <si>
    <t>Kalná nad Hronom</t>
  </si>
  <si>
    <t>Erika Hajková</t>
  </si>
  <si>
    <t>6355408</t>
  </si>
  <si>
    <t>6355400</t>
  </si>
  <si>
    <t>info@hdm-kalna.sk</t>
  </si>
  <si>
    <t>1093706,437131</t>
  </si>
  <si>
    <t>www.hdm-kalna.sk</t>
  </si>
  <si>
    <t>Realizácia investičnej výstavby, pozemného a priemyselného staviteľstva, realizácia vodného staviteľstva, vrátane údržby a montáže technologickým zariadení, výroba stavebných zámočníckych výrobkov spotrebného charakteru, vykonávanie opráv stavebných strojov, dopravných a mechanizačných prostriedkov, výroba a predaj betónovej zmesi a stavebných dielcov, prenájom a požičiavanie DHM a stavebných zariadení, obchodná činnosť so stavebným materiálom, cestná nákladná doprava, ubytovacie služby, inžinierska a technologická činnosť - poradenstvo.</t>
  </si>
  <si>
    <t>Interaudit Levice s.r.o. Záhradná 4, 934 01 Levice, Licencia SKAu č. 35</t>
  </si>
  <si>
    <t xml:space="preserve">Hydromeliorácie a.s. nemá vypracovaný kódex o správe a riadení spoločnosti. </t>
  </si>
  <si>
    <t xml:space="preserve">Základné informácie o správe a metóde riadenia sú obsiahnuté v organizačnom poriadku a.s. a sú s nimi oboznámení zamestnanci spoločnosti. </t>
  </si>
  <si>
    <t xml:space="preserve">Kódex riadenia v plnom rozsahu nahrádzajú a plnia funkciu systému správy a riadenia spoločnosti základné organizačné smernice, stanovy spoločnosti, kolektívna zmluva, organizačný poriadok a ekonomické smernice. </t>
  </si>
  <si>
    <t xml:space="preserve">Najvyšším kontrolným orgánom spoločnosti je dozorná rada, ktorá dohliada na výkon pôsobnosti predstavenstva a ním uskutočňovanej podnikateľskej činnosti. V prípade zistenia záväžného porušenia povinností členmi predstavenstva, záväžných nedostatkov v hospodárení spoločnosti, dozorná rada zvolá mimoriadne valné zhromaždenie. Dozornú radu volí a odvoláva valné zhromaždenie a má 3 členov. Fuknčné obdobie členov dozornej rady je päťročné, neskončí však skôr, ak nie je zvolená nová dozorná rada. </t>
  </si>
  <si>
    <t xml:space="preserve">Najvyšším orgánom spoločnosti je valné zhromaždenie, ktoré vykonáva pôsobnosti v zmysle obchodného zákonníka a stanov spoločnosti. Každý akcionár má právo zúčastniť sa valného zhromaždenia osobne, alebo prostredníctvom svojho štatutárneho zástupcu. Môže využiť hlasovacie právo, požadovať vysvetlenie a uplatňovať svoje návrhy. Hlasovacie právo prislúchajúce akcionárovi sa riadi menovitou hodnotou jeho akcií, pričom na každých 33,193918 € pripadá jeden hlas. </t>
  </si>
  <si>
    <t xml:space="preserve">Predstavenstvo je šatutárnym orgánom spoločnosti a má 5 členov v zložení: Ing. Marián Labuda - predseda predstavenstva, FilipTušan - podpredseda predstavenstva, Ing. Štefan Hanušiak - člen predstavenstva, Ing. Dušan Mesár - člen predstavenstva, Ing. Ľubomír Šabík - člen predstavenstva. Predstavenstvo riadi činnosť spoločnosti a jedná v jej mene. Konať v mene spoločnosti sú oprávnení všetci členovia predstavenstva. Spoločnosť zaväzujú súhlasným prejavom vôle najmenej dvaja členovia predstavenstva tak, že k vytlačenému názvu spoločnosti, menám a funkciám podpisujúci pripoja svoj podpis. Výbory nemá. </t>
  </si>
  <si>
    <t>CS 0005049758</t>
  </si>
  <si>
    <t>na majiteľa</t>
  </si>
  <si>
    <t>zaknihovaný CP</t>
  </si>
  <si>
    <t>32 949</t>
  </si>
  <si>
    <t>33,193918 €</t>
  </si>
  <si>
    <t>voľne prevoditeľná</t>
  </si>
  <si>
    <t xml:space="preserve">Členov predstavenstva a predsedu predstavenstva volí a odvoláva dozorná rada. Funkčné obdobie je päťročné,neskončí však skôr, pokiaľ nie je zvolené nové predstavenstvo. Stanovy spoločnosti schvaľuje valné zhromaždenie na základe návrhu predstavenstva. </t>
  </si>
  <si>
    <t xml:space="preserve">Predstavenstvo rozhoduje o všetkých záležitostiach spoločnosti, ktoré nie sú záväzné právnymi predpismi, stanovami spoločnosti, alebo uznesením valného zhromaždenia vyhradené do pôsobnosti valného zhromaždenia. Zvláštne právomoci rozhodnúť o vydaní a spätnom odkupe akcií nemá. </t>
  </si>
  <si>
    <t xml:space="preserve">Na zabezpečenie rizík spoločnsoť neuplatňuje zabezpečovacie deriváty. </t>
  </si>
  <si>
    <t>Ing. Marián Labuda</t>
  </si>
  <si>
    <t>2012</t>
  </si>
  <si>
    <t>01.01.2012</t>
  </si>
  <si>
    <t>31.12.2012</t>
  </si>
  <si>
    <t>2.4.2013</t>
  </si>
  <si>
    <t xml:space="preserve">Podnikateľský zámer akciovej spoločnosti stanovil pre rok 2012 vyprodukovať výnosy vo výške 2 115 tis. €, náklady vo výške 2 113 tis. €, čím mal byť vytvorený zisk pred zdanením v objeme 2 000 €. V skutočnosti boli dosiahnuté výnosy v sume 2 091 tis. €. Náklady boli čerpané v objeme 2 087 tis. €, čo predstavuje tvorbu zisku pred zdanením v sum 3 000 €.   Vlastné imanie spoločnosti, ktoré tvorí základné imanie, kapitálové fondy, fondy zo zisku a nerozdelené výsledky minulých rokov dosiahlo hodnotu1 119 451 €.  Svoje záväzky voči dodávateľom si plnila načas podľa doby splatnosti záväzku. na krytie svojich potrieb využívala výlučne vlastné finančné prostriedky. Rozhodujúcimi činnosťami, ktoré sa podielali na naplnení výsledku hospodárenia bola stavebná výroba, predaj betónových zmesí, nákladná doprava a servis externých betonární.   Spoločnosť sa nezaoberá činnosťou, ktorá by mala vplyv na životné prostredie. K 31.12.2012 bolo v spoločnosti zamestnaných 58 zamestnancov. </t>
  </si>
  <si>
    <t xml:space="preserve"> Budúci vývoj  Spoločnosti pre rok  2013 predstavuje  podnikateľský zámer , ktorého  definitívnu  podobu schváli valné zhromaždenie v mesiaci jún 2013.   Podnikateľský zámer   pre rok 2013 predpokladá dosiahnutie výnosov 2 000  tis. € , pri čerpaní nákladov 1 997 tis. € , z čoho výplýva, že Spoločnosť očakáva tvorbu zisku pred zdanením v sume 3 000 € . Plánuje investovať do rekonštrukcie hnuteľného majetku spoločnosti a naďalej  sa uchádzať o získanie zákaziek vo verejných súťažiach. Hlavným cieľom v oblasti ekonomiky je aj naďalej zabezpečenie a udržane fianančnej stability. </t>
  </si>
  <si>
    <t xml:space="preserve">O naložení s vytvoreným ziskom  za účtovné obdobie roku 2012 vo výške 2 747  €  rozhodne  valné zhromaždenie v mesiaci jún 2013. </t>
  </si>
  <si>
    <t>Kvalifikovanú účasť (nad 16 %) na základnom imaní vlastní Ing. Marián Labuda, riaditeľ a predseda predstavenstva a.s.</t>
  </si>
  <si>
    <t xml:space="preserve">V zmysle § 34 ods. 2 písm. c) zákona o burze cenných papierov č. 429/2002 Z. z. v znení neskorších predpisov pre účely ročnej finančnej správy spoločnosti Hydromeliorácie, a.s. k 31.12.2012 Ing. Marián Labuda, riaditeľ a predseda predstavenstva a.s. a Filip Tušan, podpredseda predstavenstva vyhlasujeme, že podľa našich najlepších znalostí poskytuje ročná účtovná závierka spoločnosti Hydromeliorácie, a.s. zostavená v súlade so slovenskými účtovnými predpismi k 31.12.2012 pravdivý a verný obraz aktív, pasív, finančnej situácie a hospodárskeho výsledku spoločnosti. Výročná správa obsahuje verný prehľad informácií a dôležitých udalostí, ku ktorým došlo v sledovanom období a bola overená audítorom.  </t>
  </si>
  <si>
    <t>Erika Ivičová</t>
  </si>
  <si>
    <t>01.01.2012 - 31.12.2012</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</si>
</sst>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0\ _S_k"/>
    <numFmt numFmtId="173" formatCode="#,##0\ &quot;Sk&quot;"/>
    <numFmt numFmtId="174" formatCode="[$-41B]d\.\ mmmm\ yyyy"/>
    <numFmt numFmtId="175" formatCode="#,##0.00\ &quot;Sk&quot;;[Red]#,##0.00\ &quot;Sk&quot;"/>
    <numFmt numFmtId="176" formatCode="d/m/yyyy;@"/>
    <numFmt numFmtId="177" formatCode="&quot;Yes&quot;;&quot;Yes&quot;;&quot;No&quot;"/>
    <numFmt numFmtId="178" formatCode="&quot;True&quot;;&quot;True&quot;;&quot;False&quot;"/>
    <numFmt numFmtId="179" formatCode="&quot;On&quot;;&quot;On&quot;;&quot;Off&quot;"/>
    <numFmt numFmtId="180" formatCode="[$€-2]\ #,##0.00_);[Red]\([$€-2]\ #,##0.00\)"/>
  </numFmts>
  <fonts count="67">
    <font>
      <sz val="10"/>
      <name val="Arial"/>
      <family val="0"/>
    </font>
    <font>
      <sz val="8"/>
      <name val="Arial"/>
      <family val="0"/>
    </font>
    <font>
      <b/>
      <sz val="8"/>
      <name val="Arial"/>
      <family val="2"/>
    </font>
    <font>
      <u val="single"/>
      <sz val="10"/>
      <color indexed="12"/>
      <name val="Arial"/>
      <family val="0"/>
    </font>
    <font>
      <u val="single"/>
      <sz val="10"/>
      <color indexed="36"/>
      <name val="Arial"/>
      <family val="0"/>
    </font>
    <font>
      <sz val="7"/>
      <name val="Arial"/>
      <family val="2"/>
    </font>
    <font>
      <b/>
      <sz val="7"/>
      <color indexed="18"/>
      <name val="Arial"/>
      <family val="2"/>
    </font>
    <font>
      <sz val="6.5"/>
      <name val="Arial"/>
      <family val="2"/>
    </font>
    <font>
      <b/>
      <sz val="10"/>
      <name val="Arial"/>
      <family val="2"/>
    </font>
    <font>
      <b/>
      <sz val="9"/>
      <name val="Arial"/>
      <family val="2"/>
    </font>
    <font>
      <sz val="9"/>
      <name val="Arial"/>
      <family val="2"/>
    </font>
    <font>
      <b/>
      <sz val="7"/>
      <name val="Arial"/>
      <family val="2"/>
    </font>
    <font>
      <b/>
      <sz val="16"/>
      <name val="Arial"/>
      <family val="2"/>
    </font>
    <font>
      <b/>
      <sz val="12"/>
      <name val="Arial"/>
      <family val="2"/>
    </font>
    <font>
      <b/>
      <sz val="20"/>
      <name val="Arial"/>
      <family val="2"/>
    </font>
    <font>
      <sz val="12"/>
      <name val="Arial"/>
      <family val="2"/>
    </font>
    <font>
      <sz val="11"/>
      <name val="Arial"/>
      <family val="2"/>
    </font>
    <font>
      <b/>
      <sz val="14"/>
      <name val="Arial"/>
      <family val="2"/>
    </font>
    <font>
      <b/>
      <i/>
      <sz val="10"/>
      <name val="Arial"/>
      <family val="2"/>
    </font>
    <font>
      <b/>
      <i/>
      <sz val="12"/>
      <name val="Arial"/>
      <family val="2"/>
    </font>
    <font>
      <i/>
      <sz val="7"/>
      <name val="Arial"/>
      <family val="2"/>
    </font>
    <font>
      <b/>
      <sz val="12"/>
      <name val="Arial CE"/>
      <family val="2"/>
    </font>
    <font>
      <b/>
      <sz val="10"/>
      <name val="Arial CE"/>
      <family val="2"/>
    </font>
    <font>
      <sz val="12"/>
      <name val="Arial CE"/>
      <family val="2"/>
    </font>
    <font>
      <sz val="12"/>
      <color indexed="10"/>
      <name val="Arial CE"/>
      <family val="2"/>
    </font>
    <font>
      <sz val="12"/>
      <color indexed="12"/>
      <name val="Arial CE"/>
      <family val="2"/>
    </font>
    <font>
      <i/>
      <sz val="10"/>
      <name val="Arial"/>
      <family val="2"/>
    </font>
    <font>
      <b/>
      <sz val="12"/>
      <color indexed="8"/>
      <name val="Times New Roman"/>
      <family val="1"/>
    </font>
    <font>
      <i/>
      <sz val="10"/>
      <color indexed="10"/>
      <name val="Arial"/>
      <family val="2"/>
    </font>
    <font>
      <i/>
      <sz val="10"/>
      <color indexed="10"/>
      <name val="Times New Roman"/>
      <family val="1"/>
    </font>
    <font>
      <i/>
      <sz val="12"/>
      <name val="Arial"/>
      <family val="2"/>
    </font>
    <font>
      <b/>
      <i/>
      <sz val="8"/>
      <name val="Arial"/>
      <family val="2"/>
    </font>
    <font>
      <sz val="7"/>
      <color indexed="18"/>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color indexed="63"/>
      </bottom>
    </border>
    <border>
      <left>
        <color indexed="63"/>
      </left>
      <right>
        <color indexed="63"/>
      </right>
      <top style="thin"/>
      <bottom style="thin"/>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color indexed="63"/>
      </left>
      <right style="thin"/>
      <top style="thin"/>
      <bottom style="thin"/>
    </border>
    <border>
      <left style="thin"/>
      <right style="medium"/>
      <top style="thin"/>
      <bottom style="thin"/>
    </border>
    <border>
      <left style="thin"/>
      <right style="thin"/>
      <top>
        <color indexed="63"/>
      </top>
      <bottom style="thin"/>
    </border>
    <border>
      <left style="thin"/>
      <right style="thin"/>
      <top style="thin"/>
      <bottom style="medium"/>
    </border>
    <border>
      <left style="medium"/>
      <right style="thin"/>
      <top>
        <color indexed="63"/>
      </top>
      <bottom style="thin"/>
    </border>
    <border>
      <left style="thin"/>
      <right style="medium"/>
      <top style="medium"/>
      <bottom style="thin"/>
    </border>
    <border>
      <left style="medium"/>
      <right style="thin"/>
      <top style="thin"/>
      <bottom style="thin"/>
    </border>
    <border>
      <left style="medium"/>
      <right style="thin"/>
      <top style="thin"/>
      <bottom style="medium"/>
    </border>
    <border>
      <left>
        <color indexed="63"/>
      </left>
      <right style="thin"/>
      <top style="medium"/>
      <bottom style="thin"/>
    </border>
    <border>
      <left style="thin"/>
      <right style="thin"/>
      <top style="thin"/>
      <bottom>
        <color indexed="63"/>
      </bottom>
    </border>
    <border>
      <left style="thin"/>
      <right>
        <color indexed="63"/>
      </right>
      <top>
        <color indexed="63"/>
      </top>
      <bottom>
        <color indexed="63"/>
      </bottom>
    </border>
    <border>
      <left style="medium"/>
      <right style="medium"/>
      <top style="medium"/>
      <bottom style="medium"/>
    </border>
    <border>
      <left style="medium"/>
      <right style="thin"/>
      <top style="thin"/>
      <bottom>
        <color indexed="63"/>
      </bottom>
    </border>
    <border>
      <left style="thin"/>
      <right style="medium"/>
      <top style="thin"/>
      <bottom>
        <color indexed="63"/>
      </bottom>
    </border>
    <border>
      <left style="medium"/>
      <right>
        <color indexed="63"/>
      </right>
      <top style="thin"/>
      <bottom>
        <color indexed="63"/>
      </bottom>
    </border>
    <border>
      <left>
        <color indexed="63"/>
      </left>
      <right style="medium"/>
      <top>
        <color indexed="63"/>
      </top>
      <bottom style="thin"/>
    </border>
    <border>
      <left>
        <color indexed="63"/>
      </left>
      <right style="medium"/>
      <top style="thin"/>
      <bottom style="thin"/>
    </border>
    <border>
      <left style="medium"/>
      <right>
        <color indexed="63"/>
      </right>
      <top style="medium"/>
      <bottom>
        <color indexed="63"/>
      </bottom>
    </border>
    <border>
      <left style="medium"/>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medium"/>
      <bottom style="medium"/>
    </border>
    <border>
      <left style="thin"/>
      <right style="thin"/>
      <top style="medium"/>
      <bottom style="medium"/>
    </border>
    <border>
      <left style="medium"/>
      <right style="medium"/>
      <top>
        <color indexed="63"/>
      </top>
      <bottom>
        <color indexed="63"/>
      </bottom>
    </border>
    <border>
      <left style="medium"/>
      <right style="medium"/>
      <top style="medium"/>
      <bottom>
        <color indexed="63"/>
      </bottom>
    </border>
    <border>
      <left>
        <color indexed="63"/>
      </left>
      <right style="thin"/>
      <top>
        <color indexed="63"/>
      </top>
      <bottom style="thin"/>
    </border>
    <border>
      <left style="medium"/>
      <right style="thin"/>
      <top style="medium"/>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style="medium"/>
      <right style="medium"/>
      <top>
        <color indexed="63"/>
      </top>
      <bottom style="medium"/>
    </border>
    <border>
      <left style="thin"/>
      <right>
        <color indexed="63"/>
      </right>
      <top style="medium"/>
      <bottom style="medium"/>
    </border>
    <border>
      <left style="thin"/>
      <right>
        <color indexed="63"/>
      </right>
      <top>
        <color indexed="63"/>
      </top>
      <bottom style="medium"/>
    </border>
    <border>
      <left style="thin"/>
      <right style="medium"/>
      <top style="thin"/>
      <bottom style="medium"/>
    </border>
    <border>
      <left style="thin"/>
      <right style="thin"/>
      <top style="medium"/>
      <bottom style="thin"/>
    </border>
    <border>
      <left style="thin"/>
      <right>
        <color indexed="63"/>
      </right>
      <top style="medium"/>
      <bottom>
        <color indexed="63"/>
      </bottom>
    </border>
    <border>
      <left>
        <color indexed="63"/>
      </left>
      <right style="thin"/>
      <top style="thin"/>
      <bottom style="medium"/>
    </border>
    <border>
      <left>
        <color indexed="63"/>
      </left>
      <right style="thin"/>
      <top style="medium"/>
      <bottom>
        <color indexed="63"/>
      </bottom>
    </border>
    <border>
      <left>
        <color indexed="63"/>
      </left>
      <right style="medium"/>
      <top style="thin"/>
      <bottom>
        <color indexed="63"/>
      </bottom>
    </border>
    <border>
      <left style="medium"/>
      <right>
        <color indexed="63"/>
      </right>
      <top style="medium"/>
      <bottom style="thin"/>
    </border>
    <border>
      <left style="thin"/>
      <right>
        <color indexed="63"/>
      </right>
      <top style="medium"/>
      <bottom style="thin"/>
    </border>
    <border>
      <left>
        <color indexed="63"/>
      </left>
      <right style="medium"/>
      <top style="medium"/>
      <bottom style="thin"/>
    </border>
    <border>
      <left style="medium"/>
      <right style="medium"/>
      <top style="thin"/>
      <bottom style="thin"/>
    </border>
    <border>
      <left style="thin"/>
      <right style="medium"/>
      <top>
        <color indexed="63"/>
      </top>
      <bottom style="thin"/>
    </border>
    <border>
      <left style="thin"/>
      <right style="thin"/>
      <top style="medium"/>
      <bottom>
        <color indexed="63"/>
      </bottom>
    </border>
    <border>
      <left style="thin"/>
      <right style="medium"/>
      <top style="medium"/>
      <bottom>
        <color indexed="63"/>
      </botto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style="thin"/>
    </border>
    <border>
      <left style="thin"/>
      <right style="thin"/>
      <top>
        <color indexed="63"/>
      </top>
      <bottom>
        <color indexed="63"/>
      </bottom>
    </border>
    <border>
      <left style="medium"/>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20" borderId="0" applyNumberFormat="0" applyBorder="0" applyAlignment="0" applyProtection="0"/>
    <xf numFmtId="0" fontId="3" fillId="0" borderId="0" applyNumberFormat="0" applyFill="0" applyBorder="0" applyAlignment="0" applyProtection="0"/>
    <xf numFmtId="0" fontId="53" fillId="21"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0" borderId="2" applyNumberFormat="0" applyFill="0" applyAlignment="0" applyProtection="0"/>
    <xf numFmtId="0" fontId="55" fillId="0" borderId="3" applyNumberFormat="0" applyFill="0" applyAlignment="0" applyProtection="0"/>
    <xf numFmtId="0" fontId="56" fillId="0" borderId="4" applyNumberFormat="0" applyFill="0" applyAlignment="0" applyProtection="0"/>
    <xf numFmtId="0" fontId="56" fillId="0" borderId="0" applyNumberFormat="0" applyFill="0" applyBorder="0" applyAlignment="0" applyProtection="0"/>
    <xf numFmtId="0" fontId="57" fillId="22"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3" borderId="5" applyNumberFormat="0" applyFont="0" applyAlignment="0" applyProtection="0"/>
    <xf numFmtId="0" fontId="58" fillId="0" borderId="6" applyNumberFormat="0" applyFill="0" applyAlignment="0" applyProtection="0"/>
    <xf numFmtId="0" fontId="59" fillId="0" borderId="7"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4" borderId="8" applyNumberFormat="0" applyAlignment="0" applyProtection="0"/>
    <xf numFmtId="0" fontId="63" fillId="25" borderId="8" applyNumberFormat="0" applyAlignment="0" applyProtection="0"/>
    <xf numFmtId="0" fontId="64" fillId="25" borderId="9" applyNumberFormat="0" applyAlignment="0" applyProtection="0"/>
    <xf numFmtId="0" fontId="65" fillId="0" borderId="0" applyNumberFormat="0" applyFill="0" applyBorder="0" applyAlignment="0" applyProtection="0"/>
    <xf numFmtId="0" fontId="66"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1" fillId="32" borderId="0" applyNumberFormat="0" applyBorder="0" applyAlignment="0" applyProtection="0"/>
  </cellStyleXfs>
  <cellXfs count="726">
    <xf numFmtId="0" fontId="0" fillId="0" borderId="0" xfId="0" applyAlignment="1">
      <alignment/>
    </xf>
    <xf numFmtId="172" fontId="5" fillId="33" borderId="10" xfId="0" applyNumberFormat="1" applyFont="1" applyFill="1" applyBorder="1" applyAlignment="1" applyProtection="1">
      <alignment horizontal="right" vertical="center"/>
      <protection locked="0"/>
    </xf>
    <xf numFmtId="0" fontId="0" fillId="0" borderId="0" xfId="0" applyNumberFormat="1" applyFont="1" applyAlignment="1" applyProtection="1">
      <alignment vertical="center"/>
      <protection/>
    </xf>
    <xf numFmtId="0" fontId="14" fillId="0" borderId="0" xfId="0" applyNumberFormat="1" applyFont="1" applyAlignment="1" applyProtection="1">
      <alignment vertical="center"/>
      <protection/>
    </xf>
    <xf numFmtId="0" fontId="12" fillId="0" borderId="0" xfId="0" applyNumberFormat="1" applyFont="1" applyAlignment="1" applyProtection="1">
      <alignment vertical="center"/>
      <protection/>
    </xf>
    <xf numFmtId="0" fontId="13" fillId="0" borderId="0" xfId="0" applyNumberFormat="1" applyFont="1" applyAlignment="1" applyProtection="1">
      <alignment horizontal="center" vertical="center"/>
      <protection/>
    </xf>
    <xf numFmtId="0" fontId="0" fillId="0" borderId="0" xfId="0" applyNumberFormat="1" applyFont="1" applyBorder="1" applyAlignment="1" applyProtection="1">
      <alignment vertical="center"/>
      <protection/>
    </xf>
    <xf numFmtId="0" fontId="1" fillId="0" borderId="0" xfId="0" applyNumberFormat="1" applyFont="1" applyAlignment="1" applyProtection="1">
      <alignment vertical="center"/>
      <protection/>
    </xf>
    <xf numFmtId="0" fontId="0" fillId="0" borderId="0" xfId="0" applyNumberFormat="1" applyFont="1" applyAlignment="1" applyProtection="1">
      <alignment horizontal="center" vertical="center"/>
      <protection/>
    </xf>
    <xf numFmtId="0" fontId="1" fillId="0" borderId="10" xfId="0" applyNumberFormat="1" applyFont="1" applyBorder="1" applyAlignment="1" applyProtection="1">
      <alignment horizontal="center" vertical="center"/>
      <protection/>
    </xf>
    <xf numFmtId="0" fontId="16" fillId="0" borderId="0" xfId="0" applyNumberFormat="1" applyFont="1" applyBorder="1" applyAlignment="1" applyProtection="1">
      <alignment horizontal="center" vertical="center"/>
      <protection/>
    </xf>
    <xf numFmtId="0" fontId="0" fillId="0" borderId="11" xfId="0" applyNumberFormat="1" applyFont="1" applyBorder="1" applyAlignment="1" applyProtection="1">
      <alignment vertical="center"/>
      <protection/>
    </xf>
    <xf numFmtId="0" fontId="0" fillId="0" borderId="0" xfId="0" applyNumberFormat="1" applyFont="1" applyBorder="1" applyAlignment="1" applyProtection="1">
      <alignment vertical="center" wrapText="1"/>
      <protection/>
    </xf>
    <xf numFmtId="0" fontId="0" fillId="0" borderId="12" xfId="0" applyNumberFormat="1" applyFont="1" applyBorder="1" applyAlignment="1" applyProtection="1">
      <alignment vertical="center"/>
      <protection/>
    </xf>
    <xf numFmtId="0" fontId="0" fillId="0" borderId="0" xfId="0" applyNumberFormat="1" applyFont="1" applyAlignment="1" applyProtection="1">
      <alignment horizontal="center" vertical="center" wrapText="1"/>
      <protection/>
    </xf>
    <xf numFmtId="0" fontId="0" fillId="0" borderId="0" xfId="0" applyNumberFormat="1" applyFont="1" applyAlignment="1" applyProtection="1">
      <alignment horizontal="left" vertical="center" indent="1"/>
      <protection/>
    </xf>
    <xf numFmtId="49" fontId="0" fillId="33" borderId="13" xfId="0" applyNumberFormat="1" applyFont="1" applyFill="1" applyBorder="1" applyAlignment="1" applyProtection="1">
      <alignment horizontal="left" vertical="center"/>
      <protection locked="0"/>
    </xf>
    <xf numFmtId="49" fontId="0" fillId="33" borderId="14" xfId="0" applyNumberFormat="1" applyFont="1" applyFill="1" applyBorder="1" applyAlignment="1" applyProtection="1">
      <alignment horizontal="left" vertical="center"/>
      <protection locked="0"/>
    </xf>
    <xf numFmtId="49" fontId="0" fillId="0" borderId="0" xfId="0" applyNumberFormat="1" applyFont="1" applyAlignment="1" applyProtection="1">
      <alignment vertical="center"/>
      <protection hidden="1"/>
    </xf>
    <xf numFmtId="49" fontId="8" fillId="0" borderId="0" xfId="0" applyNumberFormat="1" applyFont="1" applyBorder="1" applyAlignment="1" applyProtection="1">
      <alignment vertical="center"/>
      <protection hidden="1"/>
    </xf>
    <xf numFmtId="49" fontId="0" fillId="0" borderId="0" xfId="0" applyNumberFormat="1" applyFont="1" applyBorder="1" applyAlignment="1" applyProtection="1">
      <alignment vertical="center"/>
      <protection hidden="1"/>
    </xf>
    <xf numFmtId="49" fontId="0" fillId="0" borderId="0" xfId="0" applyNumberFormat="1" applyFont="1" applyFill="1" applyBorder="1" applyAlignment="1" applyProtection="1">
      <alignment horizontal="left" vertical="center"/>
      <protection hidden="1"/>
    </xf>
    <xf numFmtId="49" fontId="0" fillId="0" borderId="0" xfId="0" applyNumberFormat="1" applyFont="1" applyFill="1" applyBorder="1" applyAlignment="1" applyProtection="1">
      <alignment vertical="center"/>
      <protection hidden="1"/>
    </xf>
    <xf numFmtId="49" fontId="0" fillId="0" borderId="0" xfId="0" applyNumberFormat="1" applyBorder="1" applyAlignment="1" applyProtection="1">
      <alignment horizontal="left" vertical="center"/>
      <protection hidden="1"/>
    </xf>
    <xf numFmtId="49" fontId="0" fillId="0" borderId="0" xfId="0" applyNumberFormat="1" applyFont="1" applyFill="1" applyAlignment="1" applyProtection="1">
      <alignment vertical="center"/>
      <protection hidden="1"/>
    </xf>
    <xf numFmtId="49" fontId="0" fillId="0" borderId="15" xfId="0" applyNumberFormat="1" applyFont="1" applyBorder="1" applyAlignment="1" applyProtection="1">
      <alignment vertical="center"/>
      <protection hidden="1"/>
    </xf>
    <xf numFmtId="49" fontId="0" fillId="0" borderId="16" xfId="0" applyNumberFormat="1" applyFont="1" applyBorder="1" applyAlignment="1" applyProtection="1">
      <alignment vertical="center"/>
      <protection hidden="1"/>
    </xf>
    <xf numFmtId="49" fontId="0" fillId="0" borderId="0" xfId="0" applyNumberFormat="1" applyFont="1" applyBorder="1" applyAlignment="1" applyProtection="1">
      <alignment horizontal="left" vertical="center" indent="2"/>
      <protection hidden="1"/>
    </xf>
    <xf numFmtId="49" fontId="0" fillId="0" borderId="0" xfId="0" applyNumberFormat="1" applyFill="1" applyBorder="1" applyAlignment="1" applyProtection="1">
      <alignment horizontal="left" vertical="center"/>
      <protection hidden="1"/>
    </xf>
    <xf numFmtId="49" fontId="0" fillId="0" borderId="17" xfId="0" applyNumberFormat="1" applyFont="1" applyBorder="1" applyAlignment="1" applyProtection="1">
      <alignment vertical="center"/>
      <protection hidden="1"/>
    </xf>
    <xf numFmtId="49" fontId="8" fillId="0" borderId="0" xfId="0" applyNumberFormat="1" applyFont="1" applyBorder="1" applyAlignment="1" applyProtection="1">
      <alignment vertical="center" wrapText="1"/>
      <protection hidden="1"/>
    </xf>
    <xf numFmtId="49" fontId="0" fillId="0" borderId="0" xfId="0" applyNumberFormat="1" applyFont="1" applyBorder="1" applyAlignment="1" applyProtection="1">
      <alignment vertical="center" wrapText="1"/>
      <protection hidden="1"/>
    </xf>
    <xf numFmtId="49" fontId="0" fillId="0" borderId="0" xfId="0" applyNumberFormat="1" applyFont="1" applyAlignment="1" applyProtection="1">
      <alignment vertical="center" wrapText="1"/>
      <protection hidden="1"/>
    </xf>
    <xf numFmtId="49" fontId="0" fillId="33" borderId="18" xfId="0" applyNumberFormat="1" applyFont="1" applyFill="1" applyBorder="1" applyAlignment="1" applyProtection="1">
      <alignment vertical="center" wrapText="1"/>
      <protection hidden="1" locked="0"/>
    </xf>
    <xf numFmtId="49" fontId="0" fillId="33" borderId="10" xfId="0" applyNumberFormat="1" applyFont="1" applyFill="1" applyBorder="1" applyAlignment="1" applyProtection="1">
      <alignment vertical="center" wrapText="1"/>
      <protection hidden="1" locked="0"/>
    </xf>
    <xf numFmtId="49" fontId="0" fillId="33" borderId="19" xfId="0" applyNumberFormat="1" applyFont="1" applyFill="1" applyBorder="1" applyAlignment="1" applyProtection="1">
      <alignment horizontal="left" vertical="center"/>
      <protection hidden="1" locked="0"/>
    </xf>
    <xf numFmtId="49" fontId="0" fillId="33" borderId="20" xfId="0" applyNumberFormat="1" applyFont="1" applyFill="1" applyBorder="1" applyAlignment="1" applyProtection="1">
      <alignment horizontal="left" vertical="center"/>
      <protection hidden="1" locked="0"/>
    </xf>
    <xf numFmtId="49" fontId="0" fillId="33" borderId="10" xfId="0" applyNumberFormat="1" applyFont="1" applyFill="1" applyBorder="1" applyAlignment="1" applyProtection="1">
      <alignment horizontal="left" vertical="center"/>
      <protection hidden="1" locked="0"/>
    </xf>
    <xf numFmtId="49" fontId="0" fillId="33" borderId="21" xfId="0" applyNumberFormat="1" applyFont="1" applyFill="1" applyBorder="1" applyAlignment="1" applyProtection="1">
      <alignment horizontal="left" vertical="center"/>
      <protection hidden="1" locked="0"/>
    </xf>
    <xf numFmtId="49" fontId="0" fillId="33" borderId="22" xfId="0" applyNumberFormat="1" applyFont="1" applyFill="1" applyBorder="1" applyAlignment="1" applyProtection="1">
      <alignment horizontal="left" vertical="center"/>
      <protection hidden="1" locked="0"/>
    </xf>
    <xf numFmtId="49" fontId="0" fillId="33" borderId="23" xfId="0" applyNumberFormat="1" applyFont="1" applyFill="1" applyBorder="1" applyAlignment="1" applyProtection="1">
      <alignment horizontal="left" vertical="center"/>
      <protection hidden="1" locked="0"/>
    </xf>
    <xf numFmtId="49" fontId="0" fillId="33" borderId="24" xfId="0" applyNumberFormat="1" applyFont="1" applyFill="1" applyBorder="1" applyAlignment="1" applyProtection="1">
      <alignment horizontal="left" vertical="center"/>
      <protection hidden="1" locked="0"/>
    </xf>
    <xf numFmtId="49" fontId="0" fillId="33" borderId="25" xfId="0" applyNumberFormat="1" applyFont="1" applyFill="1" applyBorder="1" applyAlignment="1" applyProtection="1">
      <alignment horizontal="left" vertical="center"/>
      <protection hidden="1" locked="0"/>
    </xf>
    <xf numFmtId="49" fontId="0" fillId="33" borderId="26" xfId="0" applyNumberFormat="1" applyFont="1" applyFill="1" applyBorder="1" applyAlignment="1" applyProtection="1">
      <alignment vertical="center"/>
      <protection hidden="1" locked="0"/>
    </xf>
    <xf numFmtId="49" fontId="0" fillId="33" borderId="26" xfId="0" applyNumberFormat="1" applyFont="1" applyFill="1" applyBorder="1" applyAlignment="1" applyProtection="1">
      <alignment vertical="center" wrapText="1"/>
      <protection hidden="1" locked="0"/>
    </xf>
    <xf numFmtId="49" fontId="0" fillId="33" borderId="18" xfId="0" applyNumberFormat="1" applyFont="1" applyFill="1" applyBorder="1" applyAlignment="1" applyProtection="1">
      <alignment vertical="center"/>
      <protection hidden="1" locked="0"/>
    </xf>
    <xf numFmtId="49" fontId="0" fillId="33" borderId="11" xfId="0" applyNumberFormat="1" applyFont="1" applyFill="1" applyBorder="1" applyAlignment="1" applyProtection="1">
      <alignment vertical="center"/>
      <protection hidden="1" locked="0"/>
    </xf>
    <xf numFmtId="49" fontId="0" fillId="33" borderId="11" xfId="0" applyNumberFormat="1" applyFont="1" applyFill="1" applyBorder="1" applyAlignment="1" applyProtection="1">
      <alignment vertical="center" wrapText="1"/>
      <protection hidden="1" locked="0"/>
    </xf>
    <xf numFmtId="0" fontId="0" fillId="33" borderId="10" xfId="0" applyNumberFormat="1" applyFont="1" applyFill="1" applyBorder="1" applyAlignment="1" applyProtection="1">
      <alignment vertical="center"/>
      <protection locked="0"/>
    </xf>
    <xf numFmtId="0" fontId="1" fillId="0" borderId="0" xfId="0" applyFont="1" applyAlignment="1" applyProtection="1">
      <alignment/>
      <protection/>
    </xf>
    <xf numFmtId="0" fontId="5" fillId="0" borderId="0" xfId="0" applyFont="1" applyAlignment="1" applyProtection="1">
      <alignment/>
      <protection/>
    </xf>
    <xf numFmtId="0" fontId="5" fillId="0" borderId="0" xfId="0" applyFont="1" applyAlignment="1" applyProtection="1">
      <alignment vertical="center"/>
      <protection/>
    </xf>
    <xf numFmtId="0" fontId="5" fillId="0" borderId="0" xfId="0" applyFont="1" applyAlignment="1" applyProtection="1">
      <alignment vertical="center" wrapText="1"/>
      <protection/>
    </xf>
    <xf numFmtId="49" fontId="5" fillId="0" borderId="0" xfId="0" applyNumberFormat="1" applyFont="1" applyAlignment="1" applyProtection="1">
      <alignment vertical="center"/>
      <protection/>
    </xf>
    <xf numFmtId="49" fontId="5" fillId="34" borderId="27" xfId="0" applyNumberFormat="1" applyFont="1" applyFill="1" applyBorder="1" applyAlignment="1" applyProtection="1">
      <alignment horizontal="center" vertical="center" wrapText="1"/>
      <protection/>
    </xf>
    <xf numFmtId="49" fontId="5" fillId="0" borderId="10" xfId="0" applyNumberFormat="1" applyFont="1" applyBorder="1" applyAlignment="1" applyProtection="1">
      <alignment horizontal="center" vertical="center"/>
      <protection/>
    </xf>
    <xf numFmtId="49" fontId="5" fillId="0" borderId="0" xfId="0" applyNumberFormat="1" applyFont="1" applyAlignment="1" applyProtection="1">
      <alignment/>
      <protection/>
    </xf>
    <xf numFmtId="172" fontId="5" fillId="0" borderId="0" xfId="0" applyNumberFormat="1" applyFont="1" applyAlignment="1" applyProtection="1">
      <alignment/>
      <protection/>
    </xf>
    <xf numFmtId="0" fontId="5" fillId="0" borderId="0" xfId="0" applyFont="1" applyAlignment="1" applyProtection="1">
      <alignment wrapText="1"/>
      <protection/>
    </xf>
    <xf numFmtId="0" fontId="11" fillId="34" borderId="27" xfId="0" applyFont="1" applyFill="1" applyBorder="1" applyAlignment="1" applyProtection="1">
      <alignment horizontal="center" vertical="center" wrapText="1"/>
      <protection/>
    </xf>
    <xf numFmtId="49" fontId="11" fillId="34" borderId="27" xfId="0" applyNumberFormat="1" applyFont="1" applyFill="1" applyBorder="1" applyAlignment="1" applyProtection="1">
      <alignment horizontal="center" vertical="center" wrapText="1"/>
      <protection/>
    </xf>
    <xf numFmtId="0" fontId="11" fillId="0" borderId="10" xfId="0" applyFont="1" applyBorder="1" applyAlignment="1" applyProtection="1">
      <alignment horizontal="left" vertical="center"/>
      <protection/>
    </xf>
    <xf numFmtId="0" fontId="6" fillId="0" borderId="18" xfId="0" applyFont="1" applyBorder="1" applyAlignment="1" applyProtection="1">
      <alignment vertical="center" wrapText="1" shrinkToFit="1"/>
      <protection/>
    </xf>
    <xf numFmtId="49" fontId="11" fillId="0" borderId="10" xfId="0" applyNumberFormat="1" applyFont="1" applyBorder="1" applyAlignment="1" applyProtection="1">
      <alignment horizontal="center" vertical="center"/>
      <protection/>
    </xf>
    <xf numFmtId="0" fontId="5" fillId="0" borderId="18" xfId="0" applyFont="1" applyBorder="1" applyAlignment="1" applyProtection="1">
      <alignment vertical="center" wrapText="1" shrinkToFit="1"/>
      <protection/>
    </xf>
    <xf numFmtId="0" fontId="11" fillId="0" borderId="10" xfId="0" applyFont="1" applyBorder="1" applyAlignment="1" applyProtection="1">
      <alignment horizontal="center" vertical="center"/>
      <protection/>
    </xf>
    <xf numFmtId="0" fontId="5" fillId="0" borderId="0" xfId="0" applyFont="1" applyBorder="1" applyAlignment="1" applyProtection="1">
      <alignment/>
      <protection/>
    </xf>
    <xf numFmtId="0" fontId="5" fillId="0" borderId="0" xfId="0" applyFont="1" applyBorder="1" applyAlignment="1" applyProtection="1">
      <alignment wrapText="1"/>
      <protection/>
    </xf>
    <xf numFmtId="0" fontId="5" fillId="34" borderId="27" xfId="0" applyFont="1" applyFill="1" applyBorder="1" applyAlignment="1" applyProtection="1">
      <alignment horizontal="center" vertical="center" wrapText="1"/>
      <protection/>
    </xf>
    <xf numFmtId="49" fontId="5" fillId="0" borderId="10" xfId="0" applyNumberFormat="1" applyFont="1" applyBorder="1" applyAlignment="1" applyProtection="1">
      <alignment vertical="center"/>
      <protection/>
    </xf>
    <xf numFmtId="49" fontId="5" fillId="0" borderId="10" xfId="0" applyNumberFormat="1" applyFont="1" applyBorder="1" applyAlignment="1" applyProtection="1">
      <alignment vertical="center" wrapText="1" shrinkToFit="1"/>
      <protection/>
    </xf>
    <xf numFmtId="49" fontId="5" fillId="0" borderId="18" xfId="0" applyNumberFormat="1" applyFont="1" applyBorder="1" applyAlignment="1" applyProtection="1">
      <alignment vertical="center" wrapText="1" shrinkToFit="1"/>
      <protection/>
    </xf>
    <xf numFmtId="49" fontId="6" fillId="0" borderId="18" xfId="0" applyNumberFormat="1" applyFont="1" applyBorder="1" applyAlignment="1" applyProtection="1">
      <alignment vertical="center" wrapText="1" shrinkToFit="1"/>
      <protection/>
    </xf>
    <xf numFmtId="0" fontId="5" fillId="0" borderId="0" xfId="0" applyFont="1" applyBorder="1" applyAlignment="1" applyProtection="1">
      <alignment/>
      <protection/>
    </xf>
    <xf numFmtId="0" fontId="5" fillId="0" borderId="0" xfId="0" applyFont="1" applyBorder="1" applyAlignment="1" applyProtection="1">
      <alignment horizontal="center"/>
      <protection/>
    </xf>
    <xf numFmtId="0" fontId="5" fillId="0" borderId="20" xfId="0" applyFont="1" applyBorder="1" applyAlignment="1" applyProtection="1">
      <alignment horizontal="center" vertical="top"/>
      <protection/>
    </xf>
    <xf numFmtId="0" fontId="20" fillId="0" borderId="10" xfId="0" applyFont="1" applyBorder="1" applyAlignment="1" applyProtection="1">
      <alignment horizontal="center" vertical="top"/>
      <protection/>
    </xf>
    <xf numFmtId="0" fontId="5" fillId="0" borderId="10" xfId="0" applyFont="1" applyBorder="1" applyAlignment="1" applyProtection="1">
      <alignment horizontal="center" vertical="top"/>
      <protection/>
    </xf>
    <xf numFmtId="0" fontId="5" fillId="0" borderId="10" xfId="0" applyFont="1" applyBorder="1" applyAlignment="1" applyProtection="1">
      <alignment horizontal="center" vertical="center"/>
      <protection/>
    </xf>
    <xf numFmtId="0" fontId="5" fillId="0" borderId="10" xfId="0" applyFont="1" applyBorder="1" applyAlignment="1" applyProtection="1">
      <alignment horizontal="center" vertical="center" wrapText="1"/>
      <protection/>
    </xf>
    <xf numFmtId="0" fontId="5" fillId="0" borderId="10" xfId="0" applyFont="1" applyFill="1" applyBorder="1" applyAlignment="1" applyProtection="1">
      <alignment horizontal="center" vertical="center"/>
      <protection/>
    </xf>
    <xf numFmtId="0" fontId="11" fillId="0" borderId="10" xfId="0" applyFont="1" applyFill="1" applyBorder="1" applyAlignment="1" applyProtection="1">
      <alignment horizontal="center" vertical="center"/>
      <protection/>
    </xf>
    <xf numFmtId="0" fontId="20" fillId="0" borderId="10" xfId="0" applyFont="1" applyFill="1" applyBorder="1" applyAlignment="1" applyProtection="1">
      <alignment horizontal="center" vertical="center"/>
      <protection/>
    </xf>
    <xf numFmtId="172" fontId="5" fillId="33" borderId="10" xfId="0" applyNumberFormat="1" applyFont="1" applyFill="1" applyBorder="1" applyAlignment="1" applyProtection="1">
      <alignment horizontal="right" vertical="center" wrapText="1"/>
      <protection locked="0"/>
    </xf>
    <xf numFmtId="49" fontId="0" fillId="0" borderId="0" xfId="0" applyNumberFormat="1" applyFont="1" applyFill="1" applyBorder="1" applyAlignment="1" applyProtection="1">
      <alignment horizontal="left" vertical="center"/>
      <protection/>
    </xf>
    <xf numFmtId="49" fontId="0" fillId="0" borderId="0" xfId="0" applyNumberFormat="1" applyFill="1" applyBorder="1" applyAlignment="1" applyProtection="1">
      <alignment horizontal="left" vertical="center"/>
      <protection/>
    </xf>
    <xf numFmtId="0" fontId="8" fillId="0" borderId="0" xfId="0" applyFont="1" applyBorder="1" applyAlignment="1" applyProtection="1">
      <alignment horizontal="center" vertical="center"/>
      <protection/>
    </xf>
    <xf numFmtId="0" fontId="13" fillId="0" borderId="0" xfId="0" applyNumberFormat="1" applyFont="1" applyAlignment="1" applyProtection="1">
      <alignment vertical="center"/>
      <protection/>
    </xf>
    <xf numFmtId="0" fontId="15" fillId="0" borderId="0" xfId="0" applyNumberFormat="1" applyFont="1" applyAlignment="1" applyProtection="1">
      <alignment vertical="center"/>
      <protection/>
    </xf>
    <xf numFmtId="0" fontId="15" fillId="0" borderId="0" xfId="0" applyNumberFormat="1" applyFont="1" applyBorder="1" applyAlignment="1" applyProtection="1">
      <alignment vertical="center"/>
      <protection/>
    </xf>
    <xf numFmtId="0" fontId="0" fillId="0" borderId="28" xfId="0" applyNumberFormat="1" applyFont="1" applyBorder="1" applyAlignment="1" applyProtection="1">
      <alignment vertical="center"/>
      <protection/>
    </xf>
    <xf numFmtId="0" fontId="0" fillId="35" borderId="0" xfId="0" applyFill="1" applyBorder="1" applyAlignment="1">
      <alignment/>
    </xf>
    <xf numFmtId="172" fontId="5" fillId="33" borderId="20" xfId="0" applyNumberFormat="1" applyFont="1" applyFill="1" applyBorder="1" applyAlignment="1" applyProtection="1">
      <alignment horizontal="center" vertical="center"/>
      <protection locked="0"/>
    </xf>
    <xf numFmtId="172" fontId="5" fillId="33" borderId="10" xfId="0" applyNumberFormat="1" applyFont="1" applyFill="1" applyBorder="1" applyAlignment="1" applyProtection="1">
      <alignment horizontal="center" vertical="center"/>
      <protection locked="0"/>
    </xf>
    <xf numFmtId="172" fontId="5" fillId="33" borderId="10" xfId="0" applyNumberFormat="1" applyFont="1" applyFill="1" applyBorder="1" applyAlignment="1" applyProtection="1">
      <alignment horizontal="center" vertical="center" wrapText="1"/>
      <protection locked="0"/>
    </xf>
    <xf numFmtId="0" fontId="22" fillId="0" borderId="29" xfId="0" applyFont="1" applyFill="1" applyBorder="1" applyAlignment="1">
      <alignment/>
    </xf>
    <xf numFmtId="0" fontId="22" fillId="0" borderId="13" xfId="0" applyFont="1" applyFill="1" applyBorder="1" applyAlignment="1">
      <alignment/>
    </xf>
    <xf numFmtId="0" fontId="23" fillId="0" borderId="22" xfId="0" applyFont="1" applyBorder="1" applyAlignment="1">
      <alignment/>
    </xf>
    <xf numFmtId="0" fontId="24" fillId="0" borderId="19" xfId="0" applyFont="1" applyBorder="1" applyAlignment="1">
      <alignment/>
    </xf>
    <xf numFmtId="0" fontId="23" fillId="0" borderId="24" xfId="0" applyFont="1" applyBorder="1" applyAlignment="1">
      <alignment/>
    </xf>
    <xf numFmtId="0" fontId="25" fillId="0" borderId="19" xfId="0" applyFont="1" applyBorder="1" applyAlignment="1">
      <alignment/>
    </xf>
    <xf numFmtId="0" fontId="23" fillId="0" borderId="30" xfId="0" applyFont="1" applyBorder="1" applyAlignment="1">
      <alignment/>
    </xf>
    <xf numFmtId="0" fontId="25" fillId="0" borderId="31" xfId="0" applyFont="1" applyBorder="1" applyAlignment="1">
      <alignment/>
    </xf>
    <xf numFmtId="0" fontId="23" fillId="0" borderId="32" xfId="0" applyFont="1" applyBorder="1" applyAlignment="1">
      <alignment/>
    </xf>
    <xf numFmtId="0" fontId="25" fillId="0" borderId="33" xfId="0" applyFont="1" applyBorder="1" applyAlignment="1">
      <alignment/>
    </xf>
    <xf numFmtId="0" fontId="25" fillId="0" borderId="34" xfId="0" applyFont="1" applyBorder="1" applyAlignment="1">
      <alignment/>
    </xf>
    <xf numFmtId="0" fontId="23" fillId="0" borderId="24" xfId="0" applyFont="1" applyFill="1" applyBorder="1" applyAlignment="1">
      <alignment/>
    </xf>
    <xf numFmtId="49" fontId="7" fillId="34" borderId="10" xfId="0" applyNumberFormat="1"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49" fontId="0" fillId="33" borderId="13" xfId="0" applyNumberFormat="1" applyFont="1" applyFill="1" applyBorder="1" applyAlignment="1" applyProtection="1">
      <alignment vertical="center"/>
      <protection hidden="1" locked="0"/>
    </xf>
    <xf numFmtId="0" fontId="0" fillId="0" borderId="0" xfId="0" applyFill="1" applyBorder="1" applyAlignment="1">
      <alignment vertical="center"/>
    </xf>
    <xf numFmtId="49" fontId="8" fillId="0" borderId="35" xfId="0" applyNumberFormat="1" applyFont="1" applyBorder="1" applyAlignment="1" applyProtection="1">
      <alignment vertical="center"/>
      <protection/>
    </xf>
    <xf numFmtId="49" fontId="18" fillId="0" borderId="0"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8" fillId="0" borderId="0" xfId="0" applyNumberFormat="1" applyFont="1" applyBorder="1" applyAlignment="1" applyProtection="1">
      <alignment vertical="center"/>
      <protection/>
    </xf>
    <xf numFmtId="49" fontId="8" fillId="0" borderId="36" xfId="0" applyNumberFormat="1" applyFont="1" applyBorder="1" applyAlignment="1" applyProtection="1">
      <alignment vertical="center"/>
      <protection/>
    </xf>
    <xf numFmtId="49" fontId="8" fillId="0" borderId="36" xfId="0" applyNumberFormat="1" applyFont="1" applyFill="1" applyBorder="1" applyAlignment="1" applyProtection="1">
      <alignment vertical="center"/>
      <protection/>
    </xf>
    <xf numFmtId="49" fontId="8" fillId="0" borderId="36" xfId="0" applyNumberFormat="1" applyFont="1" applyFill="1" applyBorder="1" applyAlignment="1" applyProtection="1">
      <alignment vertical="center"/>
      <protection/>
    </xf>
    <xf numFmtId="49" fontId="8" fillId="0" borderId="37" xfId="0" applyNumberFormat="1" applyFont="1" applyBorder="1" applyAlignment="1" applyProtection="1">
      <alignment horizontal="left" vertical="center" indent="2"/>
      <protection/>
    </xf>
    <xf numFmtId="49" fontId="8" fillId="0" borderId="38" xfId="0" applyNumberFormat="1" applyFont="1" applyBorder="1" applyAlignment="1" applyProtection="1">
      <alignment horizontal="left" vertical="center" indent="2"/>
      <protection/>
    </xf>
    <xf numFmtId="49" fontId="8" fillId="0" borderId="14" xfId="0" applyNumberFormat="1" applyFont="1" applyBorder="1" applyAlignment="1" applyProtection="1">
      <alignment vertical="center"/>
      <protection/>
    </xf>
    <xf numFmtId="49" fontId="8" fillId="0" borderId="29" xfId="0" applyNumberFormat="1" applyFont="1" applyBorder="1" applyAlignment="1" applyProtection="1">
      <alignment vertical="center"/>
      <protection/>
    </xf>
    <xf numFmtId="49" fontId="0" fillId="0" borderId="0" xfId="0" applyNumberFormat="1" applyFont="1" applyBorder="1" applyAlignment="1" applyProtection="1">
      <alignment vertical="center"/>
      <protection/>
    </xf>
    <xf numFmtId="49" fontId="8" fillId="0" borderId="29" xfId="0" applyNumberFormat="1" applyFont="1" applyBorder="1" applyAlignment="1" applyProtection="1">
      <alignment horizontal="center" vertical="center" wrapText="1"/>
      <protection/>
    </xf>
    <xf numFmtId="49" fontId="8" fillId="0" borderId="39" xfId="0" applyNumberFormat="1" applyFont="1" applyBorder="1" applyAlignment="1" applyProtection="1">
      <alignment horizontal="center" vertical="center"/>
      <protection/>
    </xf>
    <xf numFmtId="49" fontId="8" fillId="0" borderId="40" xfId="0" applyNumberFormat="1" applyFont="1" applyBorder="1" applyAlignment="1" applyProtection="1">
      <alignment horizontal="center" vertical="center"/>
      <protection/>
    </xf>
    <xf numFmtId="49" fontId="8" fillId="0" borderId="29" xfId="0" applyNumberFormat="1" applyFont="1" applyBorder="1" applyAlignment="1" applyProtection="1">
      <alignment vertical="center" wrapText="1"/>
      <protection/>
    </xf>
    <xf numFmtId="49" fontId="8" fillId="0" borderId="29" xfId="0" applyNumberFormat="1" applyFont="1" applyBorder="1" applyAlignment="1" applyProtection="1">
      <alignment vertical="center" wrapText="1" shrinkToFit="1"/>
      <protection/>
    </xf>
    <xf numFmtId="49" fontId="8" fillId="0" borderId="41" xfId="0" applyNumberFormat="1" applyFont="1" applyBorder="1" applyAlignment="1" applyProtection="1">
      <alignment vertical="center" wrapText="1"/>
      <protection/>
    </xf>
    <xf numFmtId="49" fontId="8" fillId="0" borderId="42" xfId="0" applyNumberFormat="1" applyFont="1" applyBorder="1" applyAlignment="1" applyProtection="1">
      <alignment vertical="center"/>
      <protection/>
    </xf>
    <xf numFmtId="0" fontId="0" fillId="0" borderId="0" xfId="0" applyAlignment="1">
      <alignment/>
    </xf>
    <xf numFmtId="0" fontId="0" fillId="0" borderId="0" xfId="0" applyAlignment="1">
      <alignment vertical="top" wrapText="1"/>
    </xf>
    <xf numFmtId="49" fontId="8" fillId="0" borderId="0" xfId="0" applyNumberFormat="1" applyFont="1" applyFill="1" applyBorder="1" applyAlignment="1" applyProtection="1">
      <alignment vertical="center"/>
      <protection/>
    </xf>
    <xf numFmtId="49" fontId="18" fillId="0" borderId="0" xfId="0" applyNumberFormat="1" applyFont="1" applyFill="1" applyBorder="1" applyAlignment="1" applyProtection="1">
      <alignment horizontal="left" vertical="center"/>
      <protection/>
    </xf>
    <xf numFmtId="0" fontId="0" fillId="0" borderId="0" xfId="0" applyBorder="1" applyAlignment="1">
      <alignment vertical="top" wrapText="1"/>
    </xf>
    <xf numFmtId="0" fontId="0" fillId="0" borderId="0" xfId="0" applyNumberFormat="1" applyFont="1" applyBorder="1" applyAlignment="1">
      <alignment vertical="top"/>
    </xf>
    <xf numFmtId="0" fontId="0" fillId="0" borderId="0" xfId="0" applyNumberFormat="1" applyFont="1" applyAlignment="1">
      <alignment vertical="top"/>
    </xf>
    <xf numFmtId="0" fontId="0" fillId="0" borderId="0" xfId="0" applyNumberFormat="1" applyFont="1" applyAlignment="1">
      <alignment/>
    </xf>
    <xf numFmtId="49" fontId="0" fillId="0" borderId="0" xfId="0" applyNumberFormat="1" applyFont="1" applyFill="1" applyBorder="1" applyAlignment="1" applyProtection="1">
      <alignment horizontal="left" vertical="center"/>
      <protection/>
    </xf>
    <xf numFmtId="49" fontId="0" fillId="0" borderId="0" xfId="0" applyNumberFormat="1" applyFont="1" applyFill="1" applyBorder="1" applyAlignment="1" applyProtection="1">
      <alignment horizontal="left" vertical="center"/>
      <protection hidden="1" locked="0"/>
    </xf>
    <xf numFmtId="49" fontId="8" fillId="0" borderId="13" xfId="0" applyNumberFormat="1" applyFont="1" applyBorder="1" applyAlignment="1" applyProtection="1">
      <alignment horizontal="center" vertical="center" wrapText="1"/>
      <protection/>
    </xf>
    <xf numFmtId="49" fontId="0" fillId="33" borderId="43" xfId="0" applyNumberFormat="1" applyFont="1" applyFill="1" applyBorder="1" applyAlignment="1" applyProtection="1">
      <alignment horizontal="left" vertical="center"/>
      <protection hidden="1" locked="0"/>
    </xf>
    <xf numFmtId="49" fontId="0" fillId="33" borderId="18" xfId="0" applyNumberFormat="1" applyFont="1" applyFill="1" applyBorder="1" applyAlignment="1" applyProtection="1">
      <alignment horizontal="left" vertical="center"/>
      <protection hidden="1" locked="0"/>
    </xf>
    <xf numFmtId="0" fontId="0" fillId="0" borderId="41" xfId="0" applyFill="1" applyBorder="1" applyAlignment="1" applyProtection="1">
      <alignment horizontal="justify" wrapText="1"/>
      <protection/>
    </xf>
    <xf numFmtId="49" fontId="8" fillId="0" borderId="44" xfId="0" applyNumberFormat="1" applyFont="1" applyBorder="1" applyAlignment="1" applyProtection="1">
      <alignment horizontal="center" vertical="center"/>
      <protection/>
    </xf>
    <xf numFmtId="49" fontId="8" fillId="0" borderId="40" xfId="0" applyNumberFormat="1" applyFont="1" applyBorder="1" applyAlignment="1" applyProtection="1">
      <alignment horizontal="center" vertical="top" wrapText="1"/>
      <protection/>
    </xf>
    <xf numFmtId="49" fontId="0" fillId="0" borderId="0" xfId="0" applyNumberFormat="1" applyFont="1" applyFill="1" applyBorder="1" applyAlignment="1" applyProtection="1">
      <alignment horizontal="left" vertical="center" wrapText="1"/>
      <protection locked="0"/>
    </xf>
    <xf numFmtId="49" fontId="0" fillId="0" borderId="0" xfId="0" applyNumberFormat="1" applyFont="1" applyFill="1" applyBorder="1" applyAlignment="1" applyProtection="1">
      <alignment horizontal="left" vertical="center"/>
      <protection locked="0"/>
    </xf>
    <xf numFmtId="0" fontId="0" fillId="0" borderId="0" xfId="0" applyFill="1" applyBorder="1" applyAlignment="1">
      <alignment vertical="top"/>
    </xf>
    <xf numFmtId="0" fontId="0" fillId="0" borderId="0" xfId="0" applyFill="1" applyBorder="1" applyAlignment="1" applyProtection="1">
      <alignment vertical="center"/>
      <protection/>
    </xf>
    <xf numFmtId="0" fontId="0" fillId="0" borderId="0" xfId="0" applyAlignment="1">
      <alignment vertical="center" wrapText="1"/>
    </xf>
    <xf numFmtId="49" fontId="0" fillId="0" borderId="45" xfId="0" applyNumberFormat="1" applyFont="1" applyFill="1" applyBorder="1" applyAlignment="1" applyProtection="1">
      <alignment horizontal="left" vertical="center"/>
      <protection hidden="1" locked="0"/>
    </xf>
    <xf numFmtId="49" fontId="0" fillId="0" borderId="46" xfId="0" applyNumberFormat="1" applyFont="1" applyFill="1" applyBorder="1" applyAlignment="1" applyProtection="1">
      <alignment horizontal="left" vertical="center"/>
      <protection hidden="1" locked="0"/>
    </xf>
    <xf numFmtId="49" fontId="0" fillId="0" borderId="47" xfId="0" applyNumberFormat="1" applyFont="1" applyFill="1" applyBorder="1" applyAlignment="1" applyProtection="1">
      <alignment horizontal="left" vertical="center"/>
      <protection hidden="1" locked="0"/>
    </xf>
    <xf numFmtId="49" fontId="8" fillId="0" borderId="0" xfId="0" applyNumberFormat="1" applyFont="1" applyFill="1" applyBorder="1" applyAlignment="1" applyProtection="1">
      <alignment vertical="center"/>
      <protection/>
    </xf>
    <xf numFmtId="0" fontId="0" fillId="0" borderId="14"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49" fontId="8" fillId="0" borderId="14" xfId="0" applyNumberFormat="1" applyFont="1" applyFill="1" applyBorder="1" applyAlignment="1" applyProtection="1">
      <alignment horizontal="right" vertical="center"/>
      <protection/>
    </xf>
    <xf numFmtId="49" fontId="8" fillId="0" borderId="48" xfId="0" applyNumberFormat="1" applyFont="1" applyFill="1" applyBorder="1" applyAlignment="1" applyProtection="1">
      <alignment horizontal="left" vertical="center"/>
      <protection/>
    </xf>
    <xf numFmtId="49" fontId="8" fillId="0" borderId="49" xfId="0" applyNumberFormat="1"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49" fontId="0" fillId="0" borderId="14" xfId="0" applyNumberFormat="1" applyFont="1" applyBorder="1" applyAlignment="1" applyProtection="1">
      <alignment vertical="center"/>
      <protection/>
    </xf>
    <xf numFmtId="49" fontId="19" fillId="0" borderId="0" xfId="0" applyNumberFormat="1" applyFont="1" applyBorder="1" applyAlignment="1" applyProtection="1">
      <alignment vertical="center"/>
      <protection/>
    </xf>
    <xf numFmtId="49" fontId="19" fillId="0" borderId="0" xfId="0" applyNumberFormat="1" applyFont="1" applyAlignment="1" applyProtection="1">
      <alignment vertical="center"/>
      <protection/>
    </xf>
    <xf numFmtId="49" fontId="5" fillId="34" borderId="10" xfId="0" applyNumberFormat="1" applyFont="1" applyFill="1" applyBorder="1" applyAlignment="1" applyProtection="1">
      <alignment horizontal="center" vertical="center" wrapText="1"/>
      <protection/>
    </xf>
    <xf numFmtId="49" fontId="5" fillId="0" borderId="10" xfId="0" applyNumberFormat="1" applyFont="1" applyBorder="1" applyAlignment="1" applyProtection="1">
      <alignment horizontal="right" vertical="center"/>
      <protection/>
    </xf>
    <xf numFmtId="49" fontId="11" fillId="0" borderId="10" xfId="0" applyNumberFormat="1" applyFont="1" applyBorder="1" applyAlignment="1" applyProtection="1">
      <alignment vertical="center"/>
      <protection/>
    </xf>
    <xf numFmtId="49" fontId="6" fillId="0" borderId="10" xfId="0" applyNumberFormat="1" applyFont="1" applyBorder="1" applyAlignment="1" applyProtection="1">
      <alignment vertical="center" wrapText="1" shrinkToFit="1"/>
      <protection/>
    </xf>
    <xf numFmtId="49" fontId="11" fillId="0" borderId="10" xfId="0" applyNumberFormat="1" applyFont="1" applyBorder="1" applyAlignment="1" applyProtection="1">
      <alignment horizontal="center" vertical="center"/>
      <protection/>
    </xf>
    <xf numFmtId="172" fontId="6" fillId="0" borderId="0" xfId="0" applyNumberFormat="1" applyFont="1" applyFill="1" applyBorder="1" applyAlignment="1" applyProtection="1">
      <alignment horizontal="right" vertical="center"/>
      <protection/>
    </xf>
    <xf numFmtId="0" fontId="11" fillId="0" borderId="0" xfId="0" applyFont="1" applyBorder="1" applyAlignment="1" applyProtection="1">
      <alignment/>
      <protection/>
    </xf>
    <xf numFmtId="49" fontId="6" fillId="0" borderId="18" xfId="0" applyNumberFormat="1" applyFont="1" applyBorder="1" applyAlignment="1" applyProtection="1">
      <alignment vertical="center" wrapText="1" shrinkToFit="1"/>
      <protection/>
    </xf>
    <xf numFmtId="49" fontId="6" fillId="0" borderId="10" xfId="0" applyNumberFormat="1" applyFont="1" applyBorder="1" applyAlignment="1" applyProtection="1">
      <alignment vertical="center"/>
      <protection/>
    </xf>
    <xf numFmtId="0" fontId="6" fillId="0" borderId="18" xfId="0" applyFont="1" applyBorder="1" applyAlignment="1" applyProtection="1">
      <alignment vertical="center" wrapText="1" shrinkToFit="1"/>
      <protection/>
    </xf>
    <xf numFmtId="0" fontId="5" fillId="0" borderId="10" xfId="0" applyFont="1" applyBorder="1" applyAlignment="1" applyProtection="1">
      <alignment horizontal="left" vertical="center"/>
      <protection/>
    </xf>
    <xf numFmtId="0" fontId="5" fillId="0" borderId="10" xfId="0" applyFont="1" applyBorder="1" applyAlignment="1" applyProtection="1">
      <alignment horizontal="right" vertical="center"/>
      <protection/>
    </xf>
    <xf numFmtId="0" fontId="1" fillId="0" borderId="0" xfId="0" applyNumberFormat="1" applyFont="1" applyBorder="1" applyAlignment="1" applyProtection="1">
      <alignment horizontal="center" vertical="center"/>
      <protection/>
    </xf>
    <xf numFmtId="0" fontId="1" fillId="0" borderId="0" xfId="0" applyNumberFormat="1" applyFont="1" applyBorder="1" applyAlignment="1" applyProtection="1">
      <alignment vertical="center"/>
      <protection/>
    </xf>
    <xf numFmtId="0" fontId="0" fillId="0" borderId="0" xfId="0" applyBorder="1" applyAlignment="1" applyProtection="1">
      <alignment horizontal="left" vertical="center"/>
      <protection/>
    </xf>
    <xf numFmtId="49" fontId="0" fillId="0" borderId="0" xfId="0" applyNumberFormat="1" applyFont="1" applyBorder="1" applyAlignment="1" applyProtection="1">
      <alignment vertical="center" wrapText="1"/>
      <protection/>
    </xf>
    <xf numFmtId="0" fontId="26" fillId="0" borderId="0" xfId="0" applyFont="1" applyBorder="1" applyAlignment="1" applyProtection="1">
      <alignment horizontal="center" vertical="top" wrapText="1"/>
      <protection/>
    </xf>
    <xf numFmtId="49" fontId="8" fillId="0" borderId="0" xfId="0" applyNumberFormat="1" applyFont="1" applyBorder="1" applyAlignment="1" applyProtection="1">
      <alignment vertical="center" wrapText="1"/>
      <protection/>
    </xf>
    <xf numFmtId="0" fontId="0" fillId="0" borderId="17" xfId="0" applyBorder="1" applyAlignment="1" applyProtection="1">
      <alignment vertical="top" wrapText="1"/>
      <protection/>
    </xf>
    <xf numFmtId="0" fontId="26" fillId="0" borderId="0" xfId="0" applyFont="1" applyBorder="1" applyAlignment="1" applyProtection="1">
      <alignment vertical="top" wrapText="1"/>
      <protection/>
    </xf>
    <xf numFmtId="49" fontId="0" fillId="0" borderId="12" xfId="0" applyNumberFormat="1" applyFont="1" applyBorder="1" applyAlignment="1" applyProtection="1">
      <alignment vertical="center"/>
      <protection/>
    </xf>
    <xf numFmtId="49" fontId="0" fillId="0" borderId="18" xfId="0" applyNumberFormat="1" applyFont="1" applyBorder="1" applyAlignment="1" applyProtection="1">
      <alignment vertical="center"/>
      <protection/>
    </xf>
    <xf numFmtId="49" fontId="0" fillId="0" borderId="50" xfId="0" applyNumberFormat="1" applyFont="1" applyBorder="1" applyAlignment="1" applyProtection="1">
      <alignment vertical="center"/>
      <protection/>
    </xf>
    <xf numFmtId="49" fontId="0" fillId="0" borderId="11" xfId="0" applyNumberFormat="1" applyFont="1" applyBorder="1" applyAlignment="1" applyProtection="1">
      <alignment vertical="center"/>
      <protection/>
    </xf>
    <xf numFmtId="49" fontId="8" fillId="0" borderId="28" xfId="0" applyNumberFormat="1" applyFont="1" applyBorder="1" applyAlignment="1" applyProtection="1">
      <alignment vertical="center"/>
      <protection/>
    </xf>
    <xf numFmtId="49" fontId="0" fillId="0" borderId="17" xfId="0" applyNumberFormat="1" applyFont="1" applyBorder="1" applyAlignment="1" applyProtection="1">
      <alignment vertical="center"/>
      <protection/>
    </xf>
    <xf numFmtId="0" fontId="0" fillId="0" borderId="0" xfId="0" applyBorder="1" applyAlignment="1" applyProtection="1">
      <alignment vertical="top" wrapText="1"/>
      <protection/>
    </xf>
    <xf numFmtId="0" fontId="0" fillId="0" borderId="28" xfId="0" applyBorder="1" applyAlignment="1" applyProtection="1">
      <alignment vertical="top" wrapText="1"/>
      <protection/>
    </xf>
    <xf numFmtId="49" fontId="0" fillId="35" borderId="28" xfId="0" applyNumberFormat="1" applyFill="1" applyBorder="1" applyAlignment="1" applyProtection="1">
      <alignment horizontal="center" vertical="center" wrapText="1"/>
      <protection/>
    </xf>
    <xf numFmtId="49" fontId="0" fillId="35" borderId="0" xfId="0" applyNumberFormat="1" applyFill="1" applyBorder="1" applyAlignment="1" applyProtection="1">
      <alignment vertical="center"/>
      <protection/>
    </xf>
    <xf numFmtId="49" fontId="0" fillId="35" borderId="0" xfId="0" applyNumberFormat="1" applyFont="1" applyFill="1" applyBorder="1" applyAlignment="1" applyProtection="1">
      <alignment horizontal="left" vertical="center" wrapText="1"/>
      <protection/>
    </xf>
    <xf numFmtId="49" fontId="0" fillId="35" borderId="0" xfId="0" applyNumberFormat="1" applyFont="1" applyFill="1" applyBorder="1" applyAlignment="1" applyProtection="1">
      <alignment horizontal="left" vertical="center"/>
      <protection/>
    </xf>
    <xf numFmtId="49" fontId="0" fillId="35" borderId="17" xfId="0" applyNumberFormat="1" applyFont="1" applyFill="1" applyBorder="1" applyAlignment="1" applyProtection="1">
      <alignment horizontal="left" vertical="center"/>
      <protection/>
    </xf>
    <xf numFmtId="49" fontId="0" fillId="0" borderId="0" xfId="0" applyNumberFormat="1" applyFont="1" applyAlignment="1" applyProtection="1">
      <alignment vertical="center" wrapText="1"/>
      <protection locked="0"/>
    </xf>
    <xf numFmtId="49" fontId="0" fillId="0" borderId="0" xfId="0" applyNumberFormat="1" applyFont="1" applyAlignment="1" applyProtection="1">
      <alignment vertical="center"/>
      <protection locked="0"/>
    </xf>
    <xf numFmtId="0" fontId="28" fillId="0" borderId="49" xfId="0" applyFont="1" applyBorder="1" applyAlignment="1" applyProtection="1">
      <alignment/>
      <protection locked="0"/>
    </xf>
    <xf numFmtId="0" fontId="28" fillId="0" borderId="50" xfId="0" applyFont="1" applyBorder="1" applyAlignment="1" applyProtection="1">
      <alignment/>
      <protection locked="0"/>
    </xf>
    <xf numFmtId="0" fontId="28" fillId="0" borderId="11" xfId="0" applyFont="1" applyBorder="1" applyAlignment="1" applyProtection="1">
      <alignment/>
      <protection locked="0"/>
    </xf>
    <xf numFmtId="49" fontId="28" fillId="0" borderId="0" xfId="0" applyNumberFormat="1" applyFont="1" applyFill="1" applyBorder="1" applyAlignment="1" applyProtection="1">
      <alignment vertical="center"/>
      <protection locked="0"/>
    </xf>
    <xf numFmtId="49" fontId="0" fillId="33" borderId="29" xfId="0" applyNumberFormat="1" applyFont="1" applyFill="1" applyBorder="1" applyAlignment="1" applyProtection="1">
      <alignment vertical="center"/>
      <protection locked="0"/>
    </xf>
    <xf numFmtId="0" fontId="26" fillId="0" borderId="17" xfId="0" applyFont="1" applyBorder="1" applyAlignment="1" applyProtection="1">
      <alignment vertical="center" wrapText="1"/>
      <protection/>
    </xf>
    <xf numFmtId="0" fontId="26" fillId="0" borderId="37" xfId="0" applyFont="1" applyBorder="1" applyAlignment="1" applyProtection="1">
      <alignment vertical="center" wrapText="1"/>
      <protection/>
    </xf>
    <xf numFmtId="0" fontId="26" fillId="0" borderId="38" xfId="0" applyFont="1" applyBorder="1" applyAlignment="1" applyProtection="1">
      <alignment vertical="center" wrapText="1"/>
      <protection/>
    </xf>
    <xf numFmtId="0" fontId="26" fillId="0" borderId="51" xfId="0" applyFont="1" applyBorder="1" applyAlignment="1" applyProtection="1">
      <alignment vertical="center" wrapText="1"/>
      <protection/>
    </xf>
    <xf numFmtId="49" fontId="19" fillId="0" borderId="0" xfId="0" applyNumberFormat="1" applyFont="1" applyFill="1" applyBorder="1" applyAlignment="1" applyProtection="1">
      <alignment horizontal="left" vertical="top" wrapText="1"/>
      <protection/>
    </xf>
    <xf numFmtId="0" fontId="26" fillId="0" borderId="0" xfId="0" applyFont="1" applyAlignment="1" applyProtection="1">
      <alignment horizontal="left" vertical="top" wrapText="1"/>
      <protection/>
    </xf>
    <xf numFmtId="0" fontId="0" fillId="0" borderId="0" xfId="0" applyBorder="1" applyAlignment="1" applyProtection="1">
      <alignment vertical="center"/>
      <protection/>
    </xf>
    <xf numFmtId="0" fontId="13" fillId="0" borderId="0" xfId="0" applyFont="1" applyAlignment="1">
      <alignment vertical="top" wrapText="1"/>
    </xf>
    <xf numFmtId="0" fontId="0" fillId="0" borderId="0" xfId="0" applyAlignment="1" applyProtection="1">
      <alignment horizontal="center" wrapText="1"/>
      <protection/>
    </xf>
    <xf numFmtId="2" fontId="0" fillId="0" borderId="0" xfId="0" applyNumberFormat="1" applyBorder="1" applyAlignment="1" applyProtection="1">
      <alignment vertical="top" wrapText="1"/>
      <protection/>
    </xf>
    <xf numFmtId="49" fontId="15" fillId="0" borderId="0" xfId="0" applyNumberFormat="1" applyFont="1" applyFill="1" applyBorder="1" applyAlignment="1" applyProtection="1">
      <alignment vertical="center"/>
      <protection/>
    </xf>
    <xf numFmtId="0" fontId="0" fillId="0" borderId="0" xfId="0" applyAlignment="1">
      <alignment horizontal="center" wrapText="1"/>
    </xf>
    <xf numFmtId="49" fontId="15" fillId="0" borderId="0" xfId="0" applyNumberFormat="1" applyFont="1" applyFill="1" applyBorder="1" applyAlignment="1" applyProtection="1">
      <alignment vertical="center"/>
      <protection hidden="1"/>
    </xf>
    <xf numFmtId="49" fontId="30" fillId="0" borderId="0" xfId="0" applyNumberFormat="1" applyFont="1" applyAlignment="1" applyProtection="1">
      <alignment vertical="center" wrapText="1"/>
      <protection hidden="1"/>
    </xf>
    <xf numFmtId="49"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72" fontId="5" fillId="36" borderId="10" xfId="0" applyNumberFormat="1" applyFont="1" applyFill="1" applyBorder="1" applyAlignment="1" applyProtection="1">
      <alignment horizontal="center" vertical="center"/>
      <protection locked="0"/>
    </xf>
    <xf numFmtId="172" fontId="5" fillId="36" borderId="10" xfId="0" applyNumberFormat="1" applyFont="1" applyFill="1" applyBorder="1" applyAlignment="1" applyProtection="1">
      <alignment horizontal="right" vertical="center"/>
      <protection locked="0"/>
    </xf>
    <xf numFmtId="0" fontId="17"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locked="0"/>
    </xf>
    <xf numFmtId="172" fontId="6" fillId="36" borderId="10" xfId="0" applyNumberFormat="1" applyFont="1" applyFill="1" applyBorder="1" applyAlignment="1" applyProtection="1">
      <alignment horizontal="center" vertical="center"/>
      <protection locked="0"/>
    </xf>
    <xf numFmtId="49" fontId="5" fillId="0" borderId="18" xfId="0" applyNumberFormat="1" applyFont="1" applyBorder="1" applyAlignment="1" applyProtection="1">
      <alignment vertical="center" wrapText="1" shrinkToFit="1"/>
      <protection/>
    </xf>
    <xf numFmtId="49" fontId="5" fillId="0" borderId="20" xfId="0" applyNumberFormat="1" applyFont="1" applyBorder="1" applyAlignment="1" applyProtection="1">
      <alignment horizontal="left" vertical="center"/>
      <protection/>
    </xf>
    <xf numFmtId="172" fontId="1" fillId="36" borderId="10" xfId="0" applyNumberFormat="1" applyFont="1" applyFill="1" applyBorder="1" applyAlignment="1" applyProtection="1">
      <alignment horizontal="center" vertical="center" wrapText="1"/>
      <protection locked="0"/>
    </xf>
    <xf numFmtId="172" fontId="2" fillId="36" borderId="10" xfId="0" applyNumberFormat="1" applyFont="1" applyFill="1" applyBorder="1" applyAlignment="1" applyProtection="1">
      <alignment horizontal="center" vertical="center"/>
      <protection locked="0"/>
    </xf>
    <xf numFmtId="172" fontId="2" fillId="36" borderId="10" xfId="0" applyNumberFormat="1" applyFont="1" applyFill="1" applyBorder="1" applyAlignment="1" applyProtection="1">
      <alignment horizontal="right" vertical="center"/>
      <protection locked="0"/>
    </xf>
    <xf numFmtId="172" fontId="2" fillId="36" borderId="10" xfId="0" applyNumberFormat="1" applyFont="1" applyFill="1" applyBorder="1" applyAlignment="1" applyProtection="1">
      <alignment horizontal="right" vertical="center"/>
      <protection locked="0"/>
    </xf>
    <xf numFmtId="0" fontId="2" fillId="0" borderId="10"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xf>
    <xf numFmtId="172" fontId="2" fillId="33" borderId="10" xfId="0" applyNumberFormat="1" applyFont="1" applyFill="1" applyBorder="1" applyAlignment="1" applyProtection="1">
      <alignment horizontal="right" vertical="center"/>
      <protection locked="0"/>
    </xf>
    <xf numFmtId="0" fontId="0" fillId="0" borderId="0" xfId="0" applyNumberFormat="1" applyFont="1" applyBorder="1" applyAlignment="1" applyProtection="1">
      <alignment horizontal="center" vertical="center" wrapText="1"/>
      <protection/>
    </xf>
    <xf numFmtId="172" fontId="6" fillId="36" borderId="10" xfId="0" applyNumberFormat="1" applyFont="1" applyFill="1" applyBorder="1" applyAlignment="1" applyProtection="1">
      <alignment horizontal="center" vertical="center"/>
      <protection locked="0"/>
    </xf>
    <xf numFmtId="172" fontId="11" fillId="33" borderId="10" xfId="0" applyNumberFormat="1" applyFont="1" applyFill="1" applyBorder="1" applyAlignment="1" applyProtection="1">
      <alignment horizontal="center" vertical="center"/>
      <protection locked="0"/>
    </xf>
    <xf numFmtId="172" fontId="5" fillId="0" borderId="0" xfId="0" applyNumberFormat="1" applyFont="1" applyFill="1" applyBorder="1" applyAlignment="1" applyProtection="1">
      <alignment horizontal="center" vertical="center"/>
      <protection locked="0"/>
    </xf>
    <xf numFmtId="172" fontId="6" fillId="0" borderId="0" xfId="0" applyNumberFormat="1" applyFont="1" applyFill="1" applyBorder="1" applyAlignment="1" applyProtection="1">
      <alignment horizontal="center" vertical="center"/>
      <protection locked="0"/>
    </xf>
    <xf numFmtId="172" fontId="11" fillId="0" borderId="0" xfId="0" applyNumberFormat="1" applyFont="1" applyFill="1" applyBorder="1" applyAlignment="1" applyProtection="1">
      <alignment horizontal="center" vertical="center"/>
      <protection locked="0"/>
    </xf>
    <xf numFmtId="172" fontId="6" fillId="0" borderId="0" xfId="0" applyNumberFormat="1" applyFont="1" applyFill="1" applyBorder="1" applyAlignment="1" applyProtection="1">
      <alignment horizontal="center" vertical="center"/>
      <protection locked="0"/>
    </xf>
    <xf numFmtId="49" fontId="5" fillId="0" borderId="10" xfId="0" applyNumberFormat="1" applyFont="1" applyBorder="1" applyAlignment="1" applyProtection="1">
      <alignment vertical="center"/>
      <protection/>
    </xf>
    <xf numFmtId="49" fontId="5" fillId="0" borderId="10" xfId="0" applyNumberFormat="1" applyFont="1" applyBorder="1" applyAlignment="1" applyProtection="1">
      <alignment horizontal="center" vertical="center"/>
      <protection/>
    </xf>
    <xf numFmtId="172" fontId="32" fillId="36" borderId="10" xfId="0" applyNumberFormat="1" applyFont="1" applyFill="1" applyBorder="1" applyAlignment="1" applyProtection="1">
      <alignment horizontal="center" vertical="center"/>
      <protection locked="0"/>
    </xf>
    <xf numFmtId="172" fontId="32" fillId="0" borderId="0" xfId="0" applyNumberFormat="1" applyFont="1" applyFill="1" applyBorder="1" applyAlignment="1" applyProtection="1">
      <alignment horizontal="center" vertical="center"/>
      <protection locked="0"/>
    </xf>
    <xf numFmtId="49" fontId="0" fillId="33" borderId="29" xfId="0" applyNumberFormat="1" applyFont="1" applyFill="1" applyBorder="1" applyAlignment="1" applyProtection="1">
      <alignment vertical="center" wrapText="1"/>
      <protection locked="0"/>
    </xf>
    <xf numFmtId="172" fontId="5" fillId="33" borderId="10" xfId="0" applyNumberFormat="1" applyFont="1" applyFill="1" applyBorder="1" applyAlignment="1" applyProtection="1">
      <alignment horizontal="center" vertical="center"/>
      <protection locked="0"/>
    </xf>
    <xf numFmtId="0" fontId="8" fillId="0" borderId="49" xfId="0" applyNumberFormat="1" applyFont="1" applyFill="1" applyBorder="1" applyAlignment="1" applyProtection="1">
      <alignment horizontal="left" vertical="top" wrapText="1"/>
      <protection/>
    </xf>
    <xf numFmtId="0" fontId="8" fillId="0" borderId="50" xfId="0" applyFont="1" applyBorder="1" applyAlignment="1" applyProtection="1">
      <alignment vertical="top" wrapText="1"/>
      <protection/>
    </xf>
    <xf numFmtId="0" fontId="8" fillId="0" borderId="11" xfId="0" applyFont="1" applyBorder="1" applyAlignment="1" applyProtection="1">
      <alignment vertical="top" wrapText="1"/>
      <protection/>
    </xf>
    <xf numFmtId="0" fontId="8" fillId="0" borderId="28" xfId="0" applyFont="1" applyBorder="1" applyAlignment="1" applyProtection="1">
      <alignment vertical="top" wrapText="1"/>
      <protection/>
    </xf>
    <xf numFmtId="0" fontId="8" fillId="0" borderId="0" xfId="0" applyFont="1" applyBorder="1" applyAlignment="1" applyProtection="1">
      <alignment vertical="top" wrapText="1"/>
      <protection/>
    </xf>
    <xf numFmtId="0" fontId="8" fillId="0" borderId="17" xfId="0" applyFont="1" applyBorder="1" applyAlignment="1" applyProtection="1">
      <alignment vertical="top" wrapText="1"/>
      <protection/>
    </xf>
    <xf numFmtId="0" fontId="8" fillId="0" borderId="52" xfId="0" applyFont="1" applyBorder="1" applyAlignment="1" applyProtection="1">
      <alignment vertical="top" wrapText="1"/>
      <protection/>
    </xf>
    <xf numFmtId="0" fontId="8" fillId="0" borderId="53" xfId="0" applyFont="1" applyBorder="1" applyAlignment="1" applyProtection="1">
      <alignment vertical="top" wrapText="1"/>
      <protection/>
    </xf>
    <xf numFmtId="0" fontId="8" fillId="0" borderId="43" xfId="0" applyFont="1" applyBorder="1" applyAlignment="1" applyProtection="1">
      <alignment vertical="top" wrapText="1"/>
      <protection/>
    </xf>
    <xf numFmtId="0" fontId="0" fillId="33" borderId="50" xfId="0" applyNumberFormat="1" applyFill="1" applyBorder="1" applyAlignment="1" applyProtection="1">
      <alignment vertical="top" wrapText="1"/>
      <protection locked="0"/>
    </xf>
    <xf numFmtId="0" fontId="0" fillId="33" borderId="0" xfId="0" applyNumberFormat="1" applyFill="1" applyAlignment="1" applyProtection="1">
      <alignment vertical="top" wrapText="1"/>
      <protection locked="0"/>
    </xf>
    <xf numFmtId="49" fontId="8" fillId="0" borderId="48" xfId="0" applyNumberFormat="1" applyFont="1" applyBorder="1" applyAlignment="1" applyProtection="1">
      <alignment vertical="top" wrapText="1"/>
      <protection/>
    </xf>
    <xf numFmtId="49" fontId="8" fillId="0" borderId="12" xfId="0" applyNumberFormat="1" applyFont="1" applyBorder="1" applyAlignment="1" applyProtection="1">
      <alignment vertical="top" wrapText="1"/>
      <protection/>
    </xf>
    <xf numFmtId="49" fontId="8" fillId="0" borderId="18" xfId="0" applyNumberFormat="1" applyFont="1" applyBorder="1" applyAlignment="1" applyProtection="1">
      <alignment vertical="top" wrapText="1"/>
      <protection/>
    </xf>
    <xf numFmtId="49" fontId="0" fillId="33" borderId="20" xfId="0" applyNumberFormat="1" applyFill="1" applyBorder="1" applyAlignment="1" applyProtection="1">
      <alignment vertical="center" wrapText="1"/>
      <protection hidden="1" locked="0"/>
    </xf>
    <xf numFmtId="49" fontId="0" fillId="33" borderId="21" xfId="0" applyNumberFormat="1" applyFill="1" applyBorder="1" applyAlignment="1" applyProtection="1">
      <alignment vertical="center" wrapText="1"/>
      <protection hidden="1" locked="0"/>
    </xf>
    <xf numFmtId="49" fontId="0" fillId="33" borderId="10" xfId="0" applyNumberFormat="1" applyFill="1" applyBorder="1" applyAlignment="1" applyProtection="1">
      <alignment vertical="center" wrapText="1"/>
      <protection hidden="1" locked="0"/>
    </xf>
    <xf numFmtId="49" fontId="0" fillId="33" borderId="48" xfId="0" applyNumberFormat="1" applyFont="1" applyFill="1" applyBorder="1" applyAlignment="1" applyProtection="1">
      <alignment vertical="center" wrapText="1"/>
      <protection hidden="1" locked="0"/>
    </xf>
    <xf numFmtId="49" fontId="0" fillId="33" borderId="18" xfId="0" applyNumberFormat="1" applyFont="1" applyFill="1" applyBorder="1" applyAlignment="1" applyProtection="1">
      <alignment vertical="center" wrapText="1"/>
      <protection hidden="1" locked="0"/>
    </xf>
    <xf numFmtId="49" fontId="8" fillId="0" borderId="48" xfId="0" applyNumberFormat="1" applyFont="1" applyFill="1" applyBorder="1" applyAlignment="1" applyProtection="1">
      <alignment horizontal="left" vertical="center" wrapText="1"/>
      <protection/>
    </xf>
    <xf numFmtId="0" fontId="8" fillId="0" borderId="12" xfId="0" applyFont="1" applyBorder="1" applyAlignment="1" applyProtection="1">
      <alignment vertical="center" wrapText="1"/>
      <protection/>
    </xf>
    <xf numFmtId="0" fontId="8" fillId="0" borderId="18" xfId="0" applyFont="1" applyBorder="1" applyAlignment="1" applyProtection="1">
      <alignment vertical="center" wrapText="1"/>
      <protection/>
    </xf>
    <xf numFmtId="0" fontId="0" fillId="33" borderId="0" xfId="0" applyNumberFormat="1" applyFill="1" applyBorder="1" applyAlignment="1" applyProtection="1">
      <alignment vertical="top" wrapText="1"/>
      <protection locked="0"/>
    </xf>
    <xf numFmtId="49" fontId="0" fillId="33" borderId="42" xfId="0" applyNumberFormat="1" applyFont="1" applyFill="1" applyBorder="1" applyAlignment="1" applyProtection="1">
      <alignment vertical="center"/>
      <protection hidden="1" locked="0"/>
    </xf>
    <xf numFmtId="0" fontId="0" fillId="0" borderId="54" xfId="0" applyBorder="1" applyAlignment="1">
      <alignment vertical="center"/>
    </xf>
    <xf numFmtId="49" fontId="0" fillId="33" borderId="34" xfId="0" applyNumberFormat="1" applyFont="1" applyFill="1" applyBorder="1" applyAlignment="1" applyProtection="1">
      <alignment vertical="center" wrapText="1"/>
      <protection hidden="1" locked="0"/>
    </xf>
    <xf numFmtId="49" fontId="0" fillId="33" borderId="18" xfId="0" applyNumberFormat="1" applyFont="1" applyFill="1" applyBorder="1" applyAlignment="1" applyProtection="1">
      <alignment horizontal="left" vertical="center"/>
      <protection hidden="1" locked="0"/>
    </xf>
    <xf numFmtId="49" fontId="0" fillId="33" borderId="19" xfId="0" applyNumberFormat="1" applyFont="1" applyFill="1" applyBorder="1" applyAlignment="1" applyProtection="1">
      <alignment horizontal="left" vertical="center"/>
      <protection hidden="1" locked="0"/>
    </xf>
    <xf numFmtId="0" fontId="0" fillId="0" borderId="42" xfId="0" applyNumberFormat="1" applyFont="1" applyBorder="1" applyAlignment="1" applyProtection="1">
      <alignment horizontal="justify" vertical="center" wrapText="1"/>
      <protection/>
    </xf>
    <xf numFmtId="0" fontId="0" fillId="0" borderId="41" xfId="0" applyNumberFormat="1" applyFont="1" applyBorder="1" applyAlignment="1" applyProtection="1">
      <alignment horizontal="justify" wrapText="1"/>
      <protection/>
    </xf>
    <xf numFmtId="0" fontId="0" fillId="0" borderId="41" xfId="0" applyFont="1" applyBorder="1" applyAlignment="1" applyProtection="1">
      <alignment wrapText="1"/>
      <protection/>
    </xf>
    <xf numFmtId="0" fontId="0" fillId="0" borderId="41" xfId="0" applyBorder="1" applyAlignment="1" applyProtection="1">
      <alignment wrapText="1"/>
      <protection/>
    </xf>
    <xf numFmtId="49" fontId="0" fillId="33" borderId="10" xfId="0" applyNumberFormat="1" applyFont="1" applyFill="1" applyBorder="1" applyAlignment="1" applyProtection="1">
      <alignment horizontal="left" vertical="center"/>
      <protection hidden="1" locked="0"/>
    </xf>
    <xf numFmtId="49" fontId="8" fillId="0" borderId="55" xfId="0" applyNumberFormat="1" applyFont="1" applyBorder="1" applyAlignment="1" applyProtection="1">
      <alignment horizontal="center" vertical="center"/>
      <protection/>
    </xf>
    <xf numFmtId="49" fontId="8" fillId="0" borderId="14" xfId="0" applyNumberFormat="1" applyFont="1" applyBorder="1" applyAlignment="1" applyProtection="1">
      <alignment horizontal="center" vertical="center"/>
      <protection/>
    </xf>
    <xf numFmtId="0" fontId="29" fillId="0" borderId="28" xfId="0" applyFont="1" applyBorder="1" applyAlignment="1" applyProtection="1">
      <alignment horizontal="justify" vertical="top" wrapText="1"/>
      <protection locked="0"/>
    </xf>
    <xf numFmtId="0" fontId="28" fillId="0" borderId="0" xfId="0" applyFont="1" applyBorder="1" applyAlignment="1" applyProtection="1">
      <alignment vertical="top" wrapText="1"/>
      <protection locked="0"/>
    </xf>
    <xf numFmtId="0" fontId="28" fillId="0" borderId="17" xfId="0" applyFont="1" applyBorder="1" applyAlignment="1" applyProtection="1">
      <alignment vertical="top" wrapText="1"/>
      <protection locked="0"/>
    </xf>
    <xf numFmtId="0" fontId="28" fillId="0" borderId="28" xfId="0" applyFont="1" applyBorder="1" applyAlignment="1" applyProtection="1">
      <alignment vertical="top" wrapText="1"/>
      <protection locked="0"/>
    </xf>
    <xf numFmtId="49" fontId="18" fillId="0" borderId="48" xfId="0" applyNumberFormat="1" applyFont="1" applyBorder="1" applyAlignment="1" applyProtection="1">
      <alignment vertical="center"/>
      <protection/>
    </xf>
    <xf numFmtId="0" fontId="0" fillId="0" borderId="12" xfId="0" applyBorder="1" applyAlignment="1" applyProtection="1">
      <alignment vertical="center"/>
      <protection/>
    </xf>
    <xf numFmtId="0" fontId="0" fillId="0" borderId="18" xfId="0" applyBorder="1" applyAlignment="1" applyProtection="1">
      <alignment vertical="center"/>
      <protection/>
    </xf>
    <xf numFmtId="49" fontId="0" fillId="33" borderId="48" xfId="0" applyNumberFormat="1" applyFont="1" applyFill="1" applyBorder="1" applyAlignment="1" applyProtection="1">
      <alignment vertical="center"/>
      <protection locked="0"/>
    </xf>
    <xf numFmtId="49" fontId="0" fillId="33" borderId="12" xfId="0" applyNumberFormat="1" applyFont="1" applyFill="1" applyBorder="1" applyAlignment="1" applyProtection="1">
      <alignment vertical="center"/>
      <protection locked="0"/>
    </xf>
    <xf numFmtId="0" fontId="0" fillId="0" borderId="18" xfId="0" applyBorder="1" applyAlignment="1" applyProtection="1">
      <alignment vertical="center"/>
      <protection locked="0"/>
    </xf>
    <xf numFmtId="0" fontId="8" fillId="0" borderId="48" xfId="0" applyNumberFormat="1" applyFont="1" applyBorder="1" applyAlignment="1" applyProtection="1">
      <alignment vertical="top"/>
      <protection/>
    </xf>
    <xf numFmtId="0" fontId="0" fillId="0" borderId="12" xfId="0" applyBorder="1" applyAlignment="1" applyProtection="1">
      <alignment vertical="top"/>
      <protection/>
    </xf>
    <xf numFmtId="0" fontId="0" fillId="0" borderId="18" xfId="0" applyBorder="1" applyAlignment="1" applyProtection="1">
      <alignment vertical="top"/>
      <protection/>
    </xf>
    <xf numFmtId="49" fontId="8" fillId="0" borderId="49" xfId="0" applyNumberFormat="1" applyFont="1" applyFill="1" applyBorder="1" applyAlignment="1" applyProtection="1">
      <alignment horizontal="left" vertical="top" wrapText="1"/>
      <protection/>
    </xf>
    <xf numFmtId="0" fontId="0" fillId="0" borderId="52" xfId="0" applyBorder="1" applyAlignment="1" applyProtection="1">
      <alignment wrapText="1"/>
      <protection/>
    </xf>
    <xf numFmtId="0" fontId="0" fillId="0" borderId="53" xfId="0" applyBorder="1" applyAlignment="1" applyProtection="1">
      <alignment wrapText="1"/>
      <protection/>
    </xf>
    <xf numFmtId="0" fontId="0" fillId="0" borderId="43" xfId="0" applyBorder="1" applyAlignment="1" applyProtection="1">
      <alignment wrapText="1"/>
      <protection/>
    </xf>
    <xf numFmtId="0" fontId="19" fillId="0" borderId="0" xfId="0" applyFont="1" applyAlignment="1" applyProtection="1">
      <alignment horizontal="left" vertical="top" wrapText="1"/>
      <protection/>
    </xf>
    <xf numFmtId="0" fontId="13" fillId="0" borderId="0" xfId="0" applyFont="1" applyAlignment="1" applyProtection="1">
      <alignment horizontal="left" vertical="top" wrapText="1"/>
      <protection/>
    </xf>
    <xf numFmtId="0" fontId="0" fillId="0" borderId="0" xfId="0" applyAlignment="1" applyProtection="1">
      <alignment wrapText="1"/>
      <protection/>
    </xf>
    <xf numFmtId="49" fontId="8" fillId="0" borderId="18" xfId="0" applyNumberFormat="1" applyFont="1" applyBorder="1" applyAlignment="1" applyProtection="1">
      <alignment vertical="center" wrapText="1"/>
      <protection/>
    </xf>
    <xf numFmtId="49" fontId="8" fillId="0" borderId="10" xfId="0" applyNumberFormat="1" applyFont="1" applyBorder="1" applyAlignment="1" applyProtection="1">
      <alignment vertical="center" wrapText="1"/>
      <protection/>
    </xf>
    <xf numFmtId="49" fontId="0" fillId="0" borderId="10" xfId="0" applyNumberFormat="1" applyFont="1" applyBorder="1" applyAlignment="1" applyProtection="1">
      <alignment vertical="center"/>
      <protection/>
    </xf>
    <xf numFmtId="0" fontId="0" fillId="0" borderId="19" xfId="0" applyBorder="1" applyAlignment="1" applyProtection="1">
      <alignment vertical="center"/>
      <protection/>
    </xf>
    <xf numFmtId="49" fontId="8" fillId="0" borderId="49" xfId="0" applyNumberFormat="1" applyFont="1" applyBorder="1" applyAlignment="1" applyProtection="1">
      <alignment vertical="top" wrapText="1"/>
      <protection/>
    </xf>
    <xf numFmtId="49" fontId="8" fillId="0" borderId="50" xfId="0" applyNumberFormat="1" applyFont="1" applyBorder="1" applyAlignment="1" applyProtection="1">
      <alignment vertical="top" wrapText="1"/>
      <protection/>
    </xf>
    <xf numFmtId="49" fontId="8" fillId="0" borderId="11" xfId="0" applyNumberFormat="1" applyFont="1" applyBorder="1" applyAlignment="1" applyProtection="1">
      <alignment vertical="top" wrapText="1"/>
      <protection/>
    </xf>
    <xf numFmtId="49" fontId="8" fillId="0" borderId="52" xfId="0" applyNumberFormat="1" applyFont="1" applyBorder="1" applyAlignment="1" applyProtection="1">
      <alignment vertical="top" wrapText="1"/>
      <protection/>
    </xf>
    <xf numFmtId="49" fontId="8" fillId="0" borderId="53" xfId="0" applyNumberFormat="1" applyFont="1" applyBorder="1" applyAlignment="1" applyProtection="1">
      <alignment vertical="top" wrapText="1"/>
      <protection/>
    </xf>
    <xf numFmtId="49" fontId="8" fillId="0" borderId="43" xfId="0" applyNumberFormat="1" applyFont="1" applyBorder="1" applyAlignment="1" applyProtection="1">
      <alignment vertical="top" wrapText="1"/>
      <protection/>
    </xf>
    <xf numFmtId="49" fontId="8" fillId="0" borderId="12" xfId="0" applyNumberFormat="1" applyFont="1" applyFill="1" applyBorder="1" applyAlignment="1" applyProtection="1">
      <alignment horizontal="left" vertical="center" wrapText="1"/>
      <protection/>
    </xf>
    <xf numFmtId="49" fontId="8" fillId="0" borderId="18" xfId="0" applyNumberFormat="1" applyFont="1" applyFill="1" applyBorder="1" applyAlignment="1" applyProtection="1">
      <alignment horizontal="left" vertical="center" wrapText="1"/>
      <protection/>
    </xf>
    <xf numFmtId="0" fontId="28" fillId="0" borderId="56" xfId="0" applyFont="1" applyBorder="1" applyAlignment="1" applyProtection="1">
      <alignment horizontal="left" vertical="top" wrapText="1"/>
      <protection locked="0"/>
    </xf>
    <xf numFmtId="0" fontId="28" fillId="0" borderId="46" xfId="0" applyFont="1" applyBorder="1" applyAlignment="1" applyProtection="1">
      <alignment horizontal="left" vertical="top" wrapText="1"/>
      <protection locked="0"/>
    </xf>
    <xf numFmtId="0" fontId="28" fillId="0" borderId="51" xfId="0" applyFont="1" applyBorder="1" applyAlignment="1" applyProtection="1">
      <alignment horizontal="left" vertical="top" wrapText="1"/>
      <protection locked="0"/>
    </xf>
    <xf numFmtId="0" fontId="28" fillId="0" borderId="28" xfId="0" applyFont="1" applyBorder="1" applyAlignment="1" applyProtection="1">
      <alignment vertical="top" wrapText="1"/>
      <protection locked="0"/>
    </xf>
    <xf numFmtId="0" fontId="28" fillId="0" borderId="0" xfId="0" applyFont="1" applyBorder="1" applyAlignment="1" applyProtection="1">
      <alignment vertical="top" wrapText="1"/>
      <protection locked="0"/>
    </xf>
    <xf numFmtId="0" fontId="28" fillId="0" borderId="17" xfId="0" applyFont="1" applyBorder="1" applyAlignment="1" applyProtection="1">
      <alignment vertical="top" wrapText="1"/>
      <protection locked="0"/>
    </xf>
    <xf numFmtId="0" fontId="28" fillId="0" borderId="52" xfId="0" applyFont="1" applyBorder="1" applyAlignment="1" applyProtection="1">
      <alignment vertical="top" wrapText="1"/>
      <protection locked="0"/>
    </xf>
    <xf numFmtId="0" fontId="28" fillId="0" borderId="53" xfId="0" applyFont="1" applyBorder="1" applyAlignment="1" applyProtection="1">
      <alignment vertical="top" wrapText="1"/>
      <protection locked="0"/>
    </xf>
    <xf numFmtId="0" fontId="28" fillId="0" borderId="43" xfId="0" applyFont="1" applyBorder="1" applyAlignment="1" applyProtection="1">
      <alignment vertical="top" wrapText="1"/>
      <protection locked="0"/>
    </xf>
    <xf numFmtId="0" fontId="8" fillId="0" borderId="49" xfId="0" applyFont="1" applyFill="1" applyBorder="1" applyAlignment="1" applyProtection="1">
      <alignment vertical="top" wrapText="1"/>
      <protection/>
    </xf>
    <xf numFmtId="0" fontId="8" fillId="0" borderId="50" xfId="0" applyFont="1" applyBorder="1" applyAlignment="1" applyProtection="1">
      <alignment wrapText="1"/>
      <protection/>
    </xf>
    <xf numFmtId="0" fontId="8" fillId="0" borderId="11" xfId="0" applyFont="1" applyBorder="1" applyAlignment="1" applyProtection="1">
      <alignment wrapText="1"/>
      <protection/>
    </xf>
    <xf numFmtId="0" fontId="26" fillId="0" borderId="52" xfId="0" applyFont="1" applyFill="1" applyBorder="1" applyAlignment="1" applyProtection="1">
      <alignment vertical="top" wrapText="1"/>
      <protection/>
    </xf>
    <xf numFmtId="49" fontId="13" fillId="0" borderId="0" xfId="0" applyNumberFormat="1" applyFont="1" applyAlignment="1" applyProtection="1">
      <alignment vertical="top" wrapText="1"/>
      <protection/>
    </xf>
    <xf numFmtId="0" fontId="0" fillId="0" borderId="0" xfId="0" applyAlignment="1" applyProtection="1">
      <alignment vertical="top" wrapText="1"/>
      <protection/>
    </xf>
    <xf numFmtId="0" fontId="27" fillId="0" borderId="49" xfId="0" applyNumberFormat="1" applyFont="1" applyBorder="1" applyAlignment="1" applyProtection="1">
      <alignment horizontal="left" vertical="top" wrapText="1"/>
      <protection/>
    </xf>
    <xf numFmtId="0" fontId="0" fillId="0" borderId="50" xfId="0" applyBorder="1" applyAlignment="1">
      <alignment horizontal="left" vertical="top" wrapText="1"/>
    </xf>
    <xf numFmtId="0" fontId="0" fillId="0" borderId="11" xfId="0" applyBorder="1" applyAlignment="1">
      <alignment horizontal="left" vertical="top" wrapText="1"/>
    </xf>
    <xf numFmtId="0" fontId="0" fillId="0" borderId="28" xfId="0" applyBorder="1" applyAlignment="1">
      <alignment horizontal="left" vertical="top" wrapText="1"/>
    </xf>
    <xf numFmtId="0" fontId="0" fillId="0" borderId="0" xfId="0" applyAlignment="1">
      <alignment horizontal="left" vertical="top" wrapText="1"/>
    </xf>
    <xf numFmtId="0" fontId="0" fillId="0" borderId="17" xfId="0" applyBorder="1" applyAlignment="1">
      <alignment horizontal="left" vertical="top" wrapText="1"/>
    </xf>
    <xf numFmtId="0" fontId="0" fillId="0" borderId="52" xfId="0" applyBorder="1" applyAlignment="1">
      <alignment horizontal="left" vertical="top" wrapText="1"/>
    </xf>
    <xf numFmtId="0" fontId="0" fillId="0" borderId="53" xfId="0" applyBorder="1" applyAlignment="1">
      <alignment horizontal="left" vertical="top" wrapText="1"/>
    </xf>
    <xf numFmtId="0" fontId="0" fillId="0" borderId="43" xfId="0" applyBorder="1" applyAlignment="1">
      <alignment horizontal="left" vertical="top" wrapText="1"/>
    </xf>
    <xf numFmtId="0" fontId="0" fillId="0" borderId="0" xfId="0" applyAlignment="1">
      <alignment wrapText="1"/>
    </xf>
    <xf numFmtId="49" fontId="8" fillId="0" borderId="49" xfId="0" applyNumberFormat="1" applyFont="1" applyFill="1" applyBorder="1" applyAlignment="1" applyProtection="1">
      <alignment horizontal="left" vertical="center" wrapText="1"/>
      <protection/>
    </xf>
    <xf numFmtId="0" fontId="8" fillId="0" borderId="50" xfId="0" applyFont="1" applyBorder="1" applyAlignment="1" applyProtection="1">
      <alignment vertical="center" wrapText="1"/>
      <protection/>
    </xf>
    <xf numFmtId="0" fontId="8" fillId="0" borderId="11" xfId="0" applyFont="1" applyBorder="1" applyAlignment="1" applyProtection="1">
      <alignment vertical="center" wrapText="1"/>
      <protection/>
    </xf>
    <xf numFmtId="0" fontId="0" fillId="0" borderId="52" xfId="0" applyBorder="1" applyAlignment="1" applyProtection="1">
      <alignment vertical="center" wrapText="1"/>
      <protection/>
    </xf>
    <xf numFmtId="0" fontId="0" fillId="0" borderId="53" xfId="0" applyBorder="1" applyAlignment="1" applyProtection="1">
      <alignment vertical="center" wrapText="1"/>
      <protection/>
    </xf>
    <xf numFmtId="0" fontId="0" fillId="0" borderId="43" xfId="0" applyBorder="1" applyAlignment="1" applyProtection="1">
      <alignment vertical="center" wrapText="1"/>
      <protection/>
    </xf>
    <xf numFmtId="0" fontId="8" fillId="0" borderId="49" xfId="0" applyNumberFormat="1" applyFont="1" applyBorder="1" applyAlignment="1" applyProtection="1">
      <alignment vertical="top" wrapText="1"/>
      <protection/>
    </xf>
    <xf numFmtId="49" fontId="8" fillId="0" borderId="48" xfId="0" applyNumberFormat="1" applyFont="1" applyFill="1" applyBorder="1" applyAlignment="1" applyProtection="1">
      <alignment horizontal="left" vertical="top" wrapText="1"/>
      <protection/>
    </xf>
    <xf numFmtId="0" fontId="8" fillId="0" borderId="12" xfId="0" applyFont="1" applyBorder="1" applyAlignment="1" applyProtection="1">
      <alignment vertical="top" wrapText="1"/>
      <protection/>
    </xf>
    <xf numFmtId="0" fontId="8" fillId="0" borderId="18" xfId="0" applyFont="1" applyBorder="1" applyAlignment="1" applyProtection="1">
      <alignment vertical="top" wrapText="1"/>
      <protection/>
    </xf>
    <xf numFmtId="0" fontId="8" fillId="0" borderId="50" xfId="0" applyNumberFormat="1" applyFont="1" applyBorder="1" applyAlignment="1" applyProtection="1">
      <alignment vertical="top" wrapText="1"/>
      <protection/>
    </xf>
    <xf numFmtId="0" fontId="8" fillId="0" borderId="11" xfId="0" applyNumberFormat="1" applyFont="1" applyBorder="1" applyAlignment="1" applyProtection="1">
      <alignment vertical="top" wrapText="1"/>
      <protection/>
    </xf>
    <xf numFmtId="0" fontId="8" fillId="0" borderId="52" xfId="0" applyNumberFormat="1" applyFont="1" applyBorder="1" applyAlignment="1" applyProtection="1">
      <alignment vertical="top" wrapText="1"/>
      <protection/>
    </xf>
    <xf numFmtId="0" fontId="8" fillId="0" borderId="53" xfId="0" applyNumberFormat="1" applyFont="1" applyBorder="1" applyAlignment="1" applyProtection="1">
      <alignment vertical="top" wrapText="1"/>
      <protection/>
    </xf>
    <xf numFmtId="0" fontId="8" fillId="0" borderId="43" xfId="0" applyNumberFormat="1" applyFont="1" applyBorder="1" applyAlignment="1" applyProtection="1">
      <alignment vertical="top" wrapText="1"/>
      <protection/>
    </xf>
    <xf numFmtId="49" fontId="8" fillId="0" borderId="35" xfId="0" applyNumberFormat="1" applyFont="1" applyBorder="1" applyAlignment="1" applyProtection="1">
      <alignment vertical="top" wrapText="1"/>
      <protection/>
    </xf>
    <xf numFmtId="49" fontId="0" fillId="0" borderId="15" xfId="0" applyNumberFormat="1" applyFont="1" applyBorder="1" applyAlignment="1" applyProtection="1">
      <alignment vertical="top" wrapText="1"/>
      <protection/>
    </xf>
    <xf numFmtId="0" fontId="0" fillId="0" borderId="15" xfId="0" applyBorder="1" applyAlignment="1" applyProtection="1">
      <alignment vertical="top" wrapText="1"/>
      <protection/>
    </xf>
    <xf numFmtId="0" fontId="0" fillId="0" borderId="38" xfId="0" applyBorder="1" applyAlignment="1" applyProtection="1">
      <alignment vertical="top" wrapText="1"/>
      <protection/>
    </xf>
    <xf numFmtId="0" fontId="0" fillId="0" borderId="46" xfId="0" applyBorder="1" applyAlignment="1" applyProtection="1">
      <alignment vertical="top" wrapText="1"/>
      <protection/>
    </xf>
    <xf numFmtId="0" fontId="26" fillId="0" borderId="41" xfId="0" applyFont="1" applyBorder="1" applyAlignment="1" applyProtection="1">
      <alignment horizontal="justify" vertical="top" wrapText="1"/>
      <protection/>
    </xf>
    <xf numFmtId="0" fontId="26" fillId="0" borderId="41" xfId="0" applyFont="1" applyBorder="1" applyAlignment="1">
      <alignment horizontal="justify" vertical="top" wrapText="1"/>
    </xf>
    <xf numFmtId="0" fontId="0" fillId="0" borderId="54" xfId="0" applyBorder="1" applyAlignment="1">
      <alignment horizontal="justify" vertical="top" wrapText="1"/>
    </xf>
    <xf numFmtId="49" fontId="0" fillId="33" borderId="21" xfId="0" applyNumberFormat="1" applyFont="1" applyFill="1" applyBorder="1" applyAlignment="1" applyProtection="1">
      <alignment horizontal="left" vertical="center"/>
      <protection hidden="1" locked="0"/>
    </xf>
    <xf numFmtId="49" fontId="0" fillId="33" borderId="57" xfId="0" applyNumberFormat="1" applyFont="1" applyFill="1" applyBorder="1" applyAlignment="1" applyProtection="1">
      <alignment horizontal="left" vertical="center"/>
      <protection hidden="1" locked="0"/>
    </xf>
    <xf numFmtId="49" fontId="0" fillId="0" borderId="58" xfId="0" applyNumberFormat="1" applyFont="1" applyBorder="1" applyAlignment="1" applyProtection="1">
      <alignment vertical="center"/>
      <protection/>
    </xf>
    <xf numFmtId="0" fontId="0" fillId="0" borderId="23" xfId="0" applyBorder="1" applyAlignment="1" applyProtection="1">
      <alignment vertical="center"/>
      <protection/>
    </xf>
    <xf numFmtId="2" fontId="0" fillId="0" borderId="37" xfId="0" applyNumberFormat="1" applyBorder="1" applyAlignment="1" applyProtection="1">
      <alignment horizontal="justify" vertical="top" wrapText="1"/>
      <protection/>
    </xf>
    <xf numFmtId="0" fontId="0" fillId="0" borderId="17" xfId="0" applyBorder="1" applyAlignment="1" applyProtection="1">
      <alignment horizontal="justify" vertical="top" wrapText="1"/>
      <protection/>
    </xf>
    <xf numFmtId="0" fontId="0" fillId="0" borderId="37" xfId="0" applyBorder="1" applyAlignment="1" applyProtection="1">
      <alignment horizontal="justify" vertical="top" wrapText="1"/>
      <protection/>
    </xf>
    <xf numFmtId="0" fontId="0" fillId="0" borderId="38" xfId="0" applyBorder="1" applyAlignment="1" applyProtection="1">
      <alignment horizontal="justify" vertical="top" wrapText="1"/>
      <protection/>
    </xf>
    <xf numFmtId="0" fontId="0" fillId="0" borderId="51" xfId="0" applyBorder="1" applyAlignment="1" applyProtection="1">
      <alignment horizontal="justify" vertical="top" wrapText="1"/>
      <protection/>
    </xf>
    <xf numFmtId="0" fontId="8" fillId="0" borderId="28" xfId="0" applyNumberFormat="1" applyFont="1" applyBorder="1" applyAlignment="1" applyProtection="1">
      <alignment vertical="top" wrapText="1"/>
      <protection/>
    </xf>
    <xf numFmtId="0" fontId="8" fillId="0" borderId="0" xfId="0" applyNumberFormat="1" applyFont="1" applyBorder="1" applyAlignment="1" applyProtection="1">
      <alignment vertical="top" wrapText="1"/>
      <protection/>
    </xf>
    <xf numFmtId="0" fontId="8" fillId="0" borderId="17" xfId="0" applyNumberFormat="1" applyFont="1" applyBorder="1" applyAlignment="1" applyProtection="1">
      <alignment vertical="top" wrapText="1"/>
      <protection/>
    </xf>
    <xf numFmtId="49" fontId="0" fillId="0" borderId="0" xfId="0" applyNumberFormat="1" applyFont="1" applyAlignment="1" applyProtection="1">
      <alignment vertical="center" wrapText="1"/>
      <protection/>
    </xf>
    <xf numFmtId="0" fontId="0" fillId="0" borderId="0" xfId="0" applyAlignment="1">
      <alignment vertical="center" wrapText="1"/>
    </xf>
    <xf numFmtId="0" fontId="0" fillId="0" borderId="53" xfId="0" applyBorder="1" applyAlignment="1">
      <alignment vertical="center" wrapText="1"/>
    </xf>
    <xf numFmtId="0" fontId="26" fillId="0" borderId="52" xfId="0" applyFont="1" applyBorder="1" applyAlignment="1">
      <alignment vertical="top" wrapText="1"/>
    </xf>
    <xf numFmtId="0" fontId="26" fillId="0" borderId="53" xfId="0" applyFont="1" applyBorder="1" applyAlignment="1">
      <alignment vertical="top" wrapText="1"/>
    </xf>
    <xf numFmtId="0" fontId="26" fillId="0" borderId="43" xfId="0" applyFont="1" applyBorder="1" applyAlignment="1">
      <alignment vertical="top" wrapText="1"/>
    </xf>
    <xf numFmtId="49" fontId="0" fillId="0" borderId="59" xfId="0" applyNumberFormat="1" applyFont="1" applyBorder="1" applyAlignment="1" applyProtection="1">
      <alignment vertical="center" wrapText="1"/>
      <protection/>
    </xf>
    <xf numFmtId="0" fontId="0" fillId="0" borderId="15" xfId="0" applyBorder="1" applyAlignment="1" applyProtection="1">
      <alignment vertical="center" wrapText="1"/>
      <protection/>
    </xf>
    <xf numFmtId="0" fontId="0" fillId="0" borderId="16" xfId="0" applyBorder="1" applyAlignment="1" applyProtection="1">
      <alignment vertical="center" wrapText="1"/>
      <protection/>
    </xf>
    <xf numFmtId="0" fontId="0" fillId="0" borderId="33" xfId="0" applyBorder="1" applyAlignment="1" applyProtection="1">
      <alignment vertical="center" wrapText="1"/>
      <protection/>
    </xf>
    <xf numFmtId="49" fontId="13" fillId="0" borderId="0" xfId="0" applyNumberFormat="1" applyFont="1" applyBorder="1" applyAlignment="1" applyProtection="1">
      <alignment vertical="center"/>
      <protection/>
    </xf>
    <xf numFmtId="0" fontId="15" fillId="0" borderId="0" xfId="0" applyFont="1" applyBorder="1" applyAlignment="1">
      <alignment vertical="center"/>
    </xf>
    <xf numFmtId="0" fontId="0" fillId="0" borderId="0" xfId="0" applyAlignment="1">
      <alignment vertical="center"/>
    </xf>
    <xf numFmtId="0" fontId="19" fillId="0" borderId="0" xfId="0" applyFont="1" applyBorder="1" applyAlignment="1" applyProtection="1">
      <alignment horizontal="left" vertical="top" wrapText="1"/>
      <protection/>
    </xf>
    <xf numFmtId="0" fontId="13" fillId="0" borderId="0" xfId="0" applyFont="1" applyAlignment="1">
      <alignment vertical="top" wrapText="1"/>
    </xf>
    <xf numFmtId="49" fontId="8" fillId="0" borderId="60" xfId="0" applyNumberFormat="1" applyFont="1" applyBorder="1" applyAlignment="1" applyProtection="1">
      <alignment vertical="center" wrapText="1"/>
      <protection/>
    </xf>
    <xf numFmtId="49" fontId="8" fillId="0" borderId="21" xfId="0" applyNumberFormat="1" applyFont="1" applyBorder="1" applyAlignment="1" applyProtection="1">
      <alignment vertical="center" wrapText="1"/>
      <protection/>
    </xf>
    <xf numFmtId="0" fontId="8" fillId="0" borderId="48" xfId="0" applyNumberFormat="1" applyFont="1" applyBorder="1" applyAlignment="1" applyProtection="1">
      <alignment vertical="top" wrapText="1"/>
      <protection/>
    </xf>
    <xf numFmtId="0" fontId="8" fillId="0" borderId="12" xfId="0" applyNumberFormat="1" applyFont="1" applyBorder="1" applyAlignment="1" applyProtection="1">
      <alignment vertical="top" wrapText="1"/>
      <protection/>
    </xf>
    <xf numFmtId="0" fontId="8" fillId="0" borderId="18" xfId="0" applyNumberFormat="1" applyFont="1" applyBorder="1" applyAlignment="1" applyProtection="1">
      <alignment vertical="top" wrapText="1"/>
      <protection/>
    </xf>
    <xf numFmtId="49" fontId="0" fillId="0" borderId="21" xfId="0" applyNumberFormat="1" applyFont="1" applyBorder="1" applyAlignment="1" applyProtection="1">
      <alignment vertical="center"/>
      <protection/>
    </xf>
    <xf numFmtId="0" fontId="0" fillId="0" borderId="57" xfId="0" applyBorder="1" applyAlignment="1" applyProtection="1">
      <alignment vertical="center"/>
      <protection/>
    </xf>
    <xf numFmtId="49" fontId="8" fillId="0" borderId="15" xfId="0" applyNumberFormat="1" applyFont="1" applyBorder="1" applyAlignment="1" applyProtection="1">
      <alignment horizontal="left" vertical="center" wrapText="1"/>
      <protection/>
    </xf>
    <xf numFmtId="0" fontId="0" fillId="0" borderId="15" xfId="0" applyBorder="1" applyAlignment="1" applyProtection="1">
      <alignment horizontal="left" vertical="center" wrapText="1"/>
      <protection/>
    </xf>
    <xf numFmtId="0" fontId="0" fillId="0" borderId="61" xfId="0" applyBorder="1" applyAlignment="1" applyProtection="1">
      <alignment horizontal="left" vertical="center" wrapText="1"/>
      <protection/>
    </xf>
    <xf numFmtId="0" fontId="0" fillId="0" borderId="53" xfId="0" applyBorder="1" applyAlignment="1" applyProtection="1">
      <alignment horizontal="left" vertical="center" wrapText="1"/>
      <protection/>
    </xf>
    <xf numFmtId="0" fontId="0" fillId="0" borderId="43" xfId="0" applyBorder="1" applyAlignment="1" applyProtection="1">
      <alignment horizontal="left" vertical="center" wrapText="1"/>
      <protection/>
    </xf>
    <xf numFmtId="49" fontId="8" fillId="0" borderId="36" xfId="0" applyNumberFormat="1" applyFont="1" applyBorder="1" applyAlignment="1" applyProtection="1">
      <alignment vertical="center"/>
      <protection/>
    </xf>
    <xf numFmtId="49" fontId="8" fillId="0" borderId="14" xfId="0" applyNumberFormat="1" applyFont="1" applyBorder="1" applyAlignment="1" applyProtection="1">
      <alignment vertical="center"/>
      <protection/>
    </xf>
    <xf numFmtId="0" fontId="0" fillId="0" borderId="14" xfId="0" applyBorder="1" applyAlignment="1" applyProtection="1">
      <alignment vertical="center"/>
      <protection/>
    </xf>
    <xf numFmtId="0" fontId="0" fillId="0" borderId="13" xfId="0" applyBorder="1" applyAlignment="1" applyProtection="1">
      <alignment vertical="center"/>
      <protection/>
    </xf>
    <xf numFmtId="49" fontId="8" fillId="0" borderId="0" xfId="0" applyNumberFormat="1" applyFont="1" applyBorder="1" applyAlignment="1" applyProtection="1">
      <alignment vertical="top" wrapText="1"/>
      <protection/>
    </xf>
    <xf numFmtId="0" fontId="0" fillId="0" borderId="0" xfId="0" applyAlignment="1">
      <alignment vertical="top" wrapText="1"/>
    </xf>
    <xf numFmtId="0" fontId="0" fillId="0" borderId="46" xfId="0" applyBorder="1" applyAlignment="1">
      <alignment vertical="top" wrapText="1"/>
    </xf>
    <xf numFmtId="49" fontId="19" fillId="0" borderId="0" xfId="0" applyNumberFormat="1" applyFont="1" applyFill="1" applyBorder="1" applyAlignment="1" applyProtection="1">
      <alignment horizontal="left" vertical="top" wrapText="1"/>
      <protection/>
    </xf>
    <xf numFmtId="0" fontId="26" fillId="0" borderId="0" xfId="0" applyFont="1" applyAlignment="1" applyProtection="1">
      <alignment horizontal="left" vertical="top" wrapText="1"/>
      <protection/>
    </xf>
    <xf numFmtId="0" fontId="0" fillId="0" borderId="61" xfId="0" applyBorder="1" applyAlignment="1" applyProtection="1">
      <alignment vertical="top" wrapText="1"/>
      <protection/>
    </xf>
    <xf numFmtId="0" fontId="0" fillId="0" borderId="37" xfId="0" applyBorder="1" applyAlignment="1" applyProtection="1">
      <alignment vertical="top" wrapText="1"/>
      <protection/>
    </xf>
    <xf numFmtId="0" fontId="0" fillId="0" borderId="17" xfId="0" applyBorder="1" applyAlignment="1" applyProtection="1">
      <alignment vertical="top" wrapText="1"/>
      <protection/>
    </xf>
    <xf numFmtId="0" fontId="0" fillId="0" borderId="51" xfId="0" applyBorder="1" applyAlignment="1" applyProtection="1">
      <alignment vertical="top" wrapText="1"/>
      <protection/>
    </xf>
    <xf numFmtId="49" fontId="8" fillId="33" borderId="35" xfId="0" applyNumberFormat="1" applyFont="1" applyFill="1" applyBorder="1" applyAlignment="1" applyProtection="1">
      <alignment vertical="top" wrapText="1"/>
      <protection hidden="1" locked="0"/>
    </xf>
    <xf numFmtId="49" fontId="8" fillId="33" borderId="15" xfId="0" applyNumberFormat="1" applyFont="1" applyFill="1" applyBorder="1" applyAlignment="1" applyProtection="1">
      <alignment vertical="top" wrapText="1"/>
      <protection hidden="1" locked="0"/>
    </xf>
    <xf numFmtId="49" fontId="0" fillId="33" borderId="15" xfId="0" applyNumberFormat="1" applyFont="1" applyFill="1" applyBorder="1" applyAlignment="1" applyProtection="1">
      <alignment vertical="top" wrapText="1"/>
      <protection hidden="1" locked="0"/>
    </xf>
    <xf numFmtId="49" fontId="0" fillId="33" borderId="16" xfId="0" applyNumberFormat="1" applyFont="1" applyFill="1" applyBorder="1" applyAlignment="1" applyProtection="1">
      <alignment vertical="top" wrapText="1"/>
      <protection hidden="1" locked="0"/>
    </xf>
    <xf numFmtId="0" fontId="0" fillId="0" borderId="38" xfId="0" applyBorder="1" applyAlignment="1" applyProtection="1">
      <alignment vertical="top" wrapText="1"/>
      <protection locked="0"/>
    </xf>
    <xf numFmtId="0" fontId="0" fillId="0" borderId="46" xfId="0" applyBorder="1" applyAlignment="1" applyProtection="1">
      <alignment vertical="top" wrapText="1"/>
      <protection locked="0"/>
    </xf>
    <xf numFmtId="0" fontId="0" fillId="0" borderId="47" xfId="0" applyBorder="1" applyAlignment="1" applyProtection="1">
      <alignment vertical="top" wrapText="1"/>
      <protection locked="0"/>
    </xf>
    <xf numFmtId="49" fontId="0" fillId="0" borderId="10" xfId="0" applyNumberFormat="1" applyFont="1" applyBorder="1" applyAlignment="1" applyProtection="1">
      <alignment vertical="center" wrapText="1"/>
      <protection/>
    </xf>
    <xf numFmtId="0" fontId="0" fillId="0" borderId="19" xfId="0" applyBorder="1" applyAlignment="1" applyProtection="1">
      <alignment vertical="center" wrapText="1"/>
      <protection/>
    </xf>
    <xf numFmtId="49" fontId="8" fillId="0" borderId="49" xfId="0" applyNumberFormat="1" applyFont="1" applyBorder="1" applyAlignment="1" applyProtection="1">
      <alignment vertical="center"/>
      <protection/>
    </xf>
    <xf numFmtId="49" fontId="8" fillId="0" borderId="50" xfId="0" applyNumberFormat="1" applyFont="1" applyBorder="1" applyAlignment="1" applyProtection="1">
      <alignment vertical="center"/>
      <protection/>
    </xf>
    <xf numFmtId="49" fontId="8" fillId="0" borderId="11" xfId="0" applyNumberFormat="1" applyFont="1" applyBorder="1" applyAlignment="1" applyProtection="1">
      <alignment vertical="center"/>
      <protection/>
    </xf>
    <xf numFmtId="0" fontId="0" fillId="0" borderId="56" xfId="0" applyBorder="1" applyAlignment="1" applyProtection="1">
      <alignment vertical="center"/>
      <protection/>
    </xf>
    <xf numFmtId="0" fontId="0" fillId="0" borderId="46" xfId="0" applyBorder="1" applyAlignment="1" applyProtection="1">
      <alignment vertical="center"/>
      <protection/>
    </xf>
    <xf numFmtId="0" fontId="0" fillId="0" borderId="51" xfId="0" applyBorder="1" applyAlignment="1" applyProtection="1">
      <alignment vertical="center"/>
      <protection/>
    </xf>
    <xf numFmtId="49" fontId="8" fillId="0" borderId="32" xfId="0" applyNumberFormat="1" applyFont="1" applyBorder="1" applyAlignment="1" applyProtection="1">
      <alignment horizontal="justify" vertical="top" wrapText="1"/>
      <protection/>
    </xf>
    <xf numFmtId="0" fontId="0" fillId="0" borderId="11" xfId="0" applyBorder="1" applyAlignment="1" applyProtection="1">
      <alignment wrapText="1"/>
      <protection/>
    </xf>
    <xf numFmtId="49" fontId="0" fillId="0" borderId="49" xfId="0" applyNumberFormat="1" applyFont="1" applyBorder="1" applyAlignment="1" applyProtection="1">
      <alignment vertical="center" wrapText="1"/>
      <protection/>
    </xf>
    <xf numFmtId="0" fontId="0" fillId="0" borderId="50" xfId="0" applyBorder="1" applyAlignment="1" applyProtection="1">
      <alignment vertical="center" wrapText="1"/>
      <protection/>
    </xf>
    <xf numFmtId="0" fontId="0" fillId="0" borderId="62" xfId="0" applyBorder="1" applyAlignment="1" applyProtection="1">
      <alignment vertical="center" wrapText="1"/>
      <protection/>
    </xf>
    <xf numFmtId="49" fontId="8" fillId="0" borderId="50" xfId="0" applyNumberFormat="1" applyFont="1" applyBorder="1" applyAlignment="1" applyProtection="1">
      <alignment horizontal="left" vertical="center" wrapText="1"/>
      <protection/>
    </xf>
    <xf numFmtId="0" fontId="0" fillId="0" borderId="50" xfId="0" applyBorder="1" applyAlignment="1" applyProtection="1">
      <alignment horizontal="left" vertical="center" wrapText="1"/>
      <protection/>
    </xf>
    <xf numFmtId="0" fontId="0" fillId="0" borderId="11" xfId="0" applyBorder="1" applyAlignment="1" applyProtection="1">
      <alignment horizontal="left" vertical="center" wrapText="1"/>
      <protection/>
    </xf>
    <xf numFmtId="49" fontId="26" fillId="0" borderId="37" xfId="0" applyNumberFormat="1" applyFont="1" applyBorder="1" applyAlignment="1" applyProtection="1">
      <alignment vertical="center" wrapText="1"/>
      <protection/>
    </xf>
    <xf numFmtId="0" fontId="0" fillId="0" borderId="17" xfId="0" applyBorder="1" applyAlignment="1">
      <alignment vertical="center" wrapText="1"/>
    </xf>
    <xf numFmtId="49" fontId="8" fillId="0" borderId="35" xfId="0" applyNumberFormat="1" applyFont="1" applyBorder="1" applyAlignment="1" applyProtection="1">
      <alignment vertical="center"/>
      <protection/>
    </xf>
    <xf numFmtId="49" fontId="0" fillId="0" borderId="15" xfId="0" applyNumberFormat="1" applyFont="1" applyBorder="1" applyAlignment="1" applyProtection="1">
      <alignment vertical="center"/>
      <protection/>
    </xf>
    <xf numFmtId="49" fontId="0" fillId="0" borderId="16" xfId="0" applyNumberFormat="1" applyFont="1" applyBorder="1" applyAlignment="1" applyProtection="1">
      <alignment vertical="center"/>
      <protection/>
    </xf>
    <xf numFmtId="49" fontId="0" fillId="33" borderId="14" xfId="0" applyNumberFormat="1" applyFont="1" applyFill="1" applyBorder="1" applyAlignment="1" applyProtection="1">
      <alignment horizontal="left" vertical="center"/>
      <protection locked="0"/>
    </xf>
    <xf numFmtId="49" fontId="0" fillId="33" borderId="13" xfId="0" applyNumberFormat="1" applyFill="1" applyBorder="1" applyAlignment="1" applyProtection="1">
      <alignment horizontal="left" vertical="center"/>
      <protection locked="0"/>
    </xf>
    <xf numFmtId="49" fontId="8" fillId="0" borderId="18" xfId="0" applyNumberFormat="1" applyFont="1" applyBorder="1" applyAlignment="1" applyProtection="1">
      <alignment vertical="center"/>
      <protection/>
    </xf>
    <xf numFmtId="49" fontId="8" fillId="0" borderId="10" xfId="0" applyNumberFormat="1" applyFont="1" applyBorder="1" applyAlignment="1" applyProtection="1">
      <alignment vertical="center"/>
      <protection/>
    </xf>
    <xf numFmtId="49" fontId="0" fillId="33" borderId="13" xfId="0" applyNumberFormat="1" applyFont="1" applyFill="1" applyBorder="1" applyAlignment="1" applyProtection="1">
      <alignment horizontal="left" vertical="center"/>
      <protection locked="0"/>
    </xf>
    <xf numFmtId="49" fontId="8" fillId="0" borderId="35" xfId="0" applyNumberFormat="1" applyFont="1" applyBorder="1" applyAlignment="1" applyProtection="1">
      <alignment vertical="top"/>
      <protection/>
    </xf>
    <xf numFmtId="0" fontId="0" fillId="0" borderId="37" xfId="0" applyBorder="1" applyAlignment="1">
      <alignment vertical="top"/>
    </xf>
    <xf numFmtId="0" fontId="0" fillId="0" borderId="38" xfId="0" applyBorder="1" applyAlignment="1">
      <alignment vertical="top"/>
    </xf>
    <xf numFmtId="49" fontId="8" fillId="0" borderId="26" xfId="0" applyNumberFormat="1" applyFont="1" applyBorder="1" applyAlignment="1" applyProtection="1">
      <alignment vertical="center" wrapText="1"/>
      <protection/>
    </xf>
    <xf numFmtId="49" fontId="8" fillId="0" borderId="58" xfId="0" applyNumberFormat="1" applyFont="1" applyBorder="1" applyAlignment="1" applyProtection="1">
      <alignment vertical="center" wrapText="1"/>
      <protection/>
    </xf>
    <xf numFmtId="49" fontId="8" fillId="0" borderId="63" xfId="0" applyNumberFormat="1" applyFont="1" applyBorder="1" applyAlignment="1" applyProtection="1">
      <alignment vertical="center" wrapText="1"/>
      <protection/>
    </xf>
    <xf numFmtId="49" fontId="0" fillId="0" borderId="15" xfId="0" applyNumberFormat="1" applyFont="1" applyBorder="1" applyAlignment="1" applyProtection="1">
      <alignment vertical="center"/>
      <protection hidden="1"/>
    </xf>
    <xf numFmtId="49" fontId="0" fillId="33" borderId="46" xfId="0" applyNumberFormat="1" applyFont="1" applyFill="1" applyBorder="1" applyAlignment="1" applyProtection="1">
      <alignment horizontal="left" vertical="center"/>
      <protection locked="0"/>
    </xf>
    <xf numFmtId="0" fontId="0" fillId="0" borderId="46" xfId="0" applyBorder="1" applyAlignment="1" applyProtection="1">
      <alignment horizontal="left" vertical="center"/>
      <protection locked="0"/>
    </xf>
    <xf numFmtId="0" fontId="0" fillId="0" borderId="47"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49" fontId="0" fillId="0" borderId="50" xfId="0" applyNumberFormat="1" applyFont="1" applyBorder="1" applyAlignment="1" applyProtection="1">
      <alignment vertical="center" wrapText="1"/>
      <protection/>
    </xf>
    <xf numFmtId="0" fontId="0" fillId="0" borderId="46" xfId="0" applyBorder="1" applyAlignment="1" applyProtection="1">
      <alignment vertical="center" wrapText="1"/>
      <protection/>
    </xf>
    <xf numFmtId="0" fontId="0" fillId="0" borderId="47" xfId="0" applyBorder="1" applyAlignment="1" applyProtection="1">
      <alignment vertical="center" wrapText="1"/>
      <protection/>
    </xf>
    <xf numFmtId="0" fontId="0" fillId="0" borderId="37" xfId="0" applyNumberFormat="1" applyBorder="1" applyAlignment="1" applyProtection="1">
      <alignment horizontal="justify" vertical="top" wrapText="1"/>
      <protection/>
    </xf>
    <xf numFmtId="0" fontId="3" fillId="33" borderId="15" xfId="36" applyFill="1" applyBorder="1" applyAlignment="1" applyProtection="1">
      <alignment horizontal="left" vertical="top" wrapText="1"/>
      <protection locked="0"/>
    </xf>
    <xf numFmtId="0" fontId="0" fillId="33" borderId="15" xfId="0" applyFill="1" applyBorder="1" applyAlignment="1" applyProtection="1">
      <alignment horizontal="left" vertical="top" wrapText="1"/>
      <protection locked="0"/>
    </xf>
    <xf numFmtId="0" fontId="0" fillId="33" borderId="16" xfId="0" applyFill="1" applyBorder="1" applyAlignment="1" applyProtection="1">
      <alignment horizontal="left" vertical="top" wrapText="1"/>
      <protection locked="0"/>
    </xf>
    <xf numFmtId="0" fontId="0" fillId="33" borderId="0" xfId="0" applyFill="1" applyBorder="1" applyAlignment="1" applyProtection="1">
      <alignment wrapText="1"/>
      <protection locked="0"/>
    </xf>
    <xf numFmtId="0" fontId="0" fillId="33" borderId="45" xfId="0" applyFill="1" applyBorder="1" applyAlignment="1" applyProtection="1">
      <alignment wrapText="1"/>
      <protection locked="0"/>
    </xf>
    <xf numFmtId="49" fontId="0" fillId="0" borderId="58" xfId="0" applyNumberFormat="1" applyFont="1" applyBorder="1" applyAlignment="1" applyProtection="1">
      <alignment vertical="center" wrapText="1"/>
      <protection/>
    </xf>
    <xf numFmtId="0" fontId="0" fillId="0" borderId="23" xfId="0" applyBorder="1" applyAlignment="1" applyProtection="1">
      <alignment vertical="center" wrapText="1"/>
      <protection/>
    </xf>
    <xf numFmtId="49" fontId="0" fillId="33" borderId="12" xfId="0" applyNumberFormat="1" applyFont="1" applyFill="1" applyBorder="1" applyAlignment="1" applyProtection="1">
      <alignment vertical="center" wrapText="1"/>
      <protection hidden="1" locked="0"/>
    </xf>
    <xf numFmtId="49" fontId="3" fillId="33" borderId="14" xfId="36" applyNumberFormat="1" applyFill="1" applyBorder="1" applyAlignment="1" applyProtection="1">
      <alignment horizontal="left" vertical="center"/>
      <protection locked="0"/>
    </xf>
    <xf numFmtId="49" fontId="0" fillId="0" borderId="14" xfId="0" applyNumberFormat="1" applyBorder="1" applyAlignment="1" applyProtection="1">
      <alignment horizontal="left" vertical="center"/>
      <protection locked="0"/>
    </xf>
    <xf numFmtId="49" fontId="0" fillId="0" borderId="13" xfId="0" applyNumberFormat="1" applyBorder="1" applyAlignment="1" applyProtection="1">
      <alignment horizontal="left" vertical="center"/>
      <protection locked="0"/>
    </xf>
    <xf numFmtId="49" fontId="19" fillId="0" borderId="0" xfId="0" applyNumberFormat="1" applyFont="1" applyBorder="1" applyAlignment="1" applyProtection="1">
      <alignment vertical="center"/>
      <protection/>
    </xf>
    <xf numFmtId="49" fontId="19" fillId="0" borderId="0" xfId="0" applyNumberFormat="1" applyFont="1" applyAlignment="1" applyProtection="1">
      <alignment vertical="center"/>
      <protection/>
    </xf>
    <xf numFmtId="0" fontId="0" fillId="0" borderId="28" xfId="0" applyBorder="1" applyAlignment="1" applyProtection="1">
      <alignment vertical="top" wrapText="1"/>
      <protection/>
    </xf>
    <xf numFmtId="0" fontId="0" fillId="0" borderId="0" xfId="0" applyBorder="1" applyAlignment="1" applyProtection="1">
      <alignment vertical="top" wrapText="1"/>
      <protection/>
    </xf>
    <xf numFmtId="0" fontId="0" fillId="0" borderId="28" xfId="0" applyNumberFormat="1" applyFont="1" applyBorder="1" applyAlignment="1" applyProtection="1">
      <alignment vertical="top" wrapText="1"/>
      <protection/>
    </xf>
    <xf numFmtId="49" fontId="0" fillId="0" borderId="14" xfId="0" applyNumberFormat="1" applyFont="1" applyBorder="1" applyAlignment="1" applyProtection="1">
      <alignment vertical="center"/>
      <protection/>
    </xf>
    <xf numFmtId="0" fontId="0" fillId="0" borderId="0" xfId="0" applyBorder="1" applyAlignment="1" applyProtection="1">
      <alignment horizontal="left" vertical="top" wrapText="1"/>
      <protection/>
    </xf>
    <xf numFmtId="0" fontId="0" fillId="0" borderId="0" xfId="0" applyBorder="1" applyAlignment="1" applyProtection="1">
      <alignment/>
      <protection/>
    </xf>
    <xf numFmtId="49" fontId="8" fillId="0" borderId="55" xfId="0" applyNumberFormat="1" applyFont="1" applyBorder="1" applyAlignment="1" applyProtection="1">
      <alignment horizontal="center" vertical="center" wrapText="1"/>
      <protection/>
    </xf>
    <xf numFmtId="49" fontId="8" fillId="0" borderId="13" xfId="0" applyNumberFormat="1" applyFont="1" applyBorder="1" applyAlignment="1" applyProtection="1">
      <alignment horizontal="center" vertical="center" wrapText="1"/>
      <protection/>
    </xf>
    <xf numFmtId="49" fontId="0" fillId="33" borderId="64" xfId="0" applyNumberFormat="1" applyFont="1" applyFill="1" applyBorder="1" applyAlignment="1" applyProtection="1">
      <alignment vertical="center" wrapText="1"/>
      <protection hidden="1" locked="0"/>
    </xf>
    <xf numFmtId="49" fontId="0" fillId="33" borderId="65" xfId="0" applyNumberFormat="1" applyFont="1" applyFill="1" applyBorder="1" applyAlignment="1" applyProtection="1">
      <alignment vertical="center" wrapText="1"/>
      <protection hidden="1" locked="0"/>
    </xf>
    <xf numFmtId="49" fontId="0" fillId="33" borderId="26" xfId="0" applyNumberFormat="1" applyFont="1" applyFill="1" applyBorder="1" applyAlignment="1" applyProtection="1">
      <alignment vertical="center" wrapText="1"/>
      <protection hidden="1" locked="0"/>
    </xf>
    <xf numFmtId="49" fontId="8" fillId="0" borderId="41" xfId="0" applyNumberFormat="1" applyFont="1" applyBorder="1" applyAlignment="1" applyProtection="1">
      <alignment vertical="center" wrapText="1"/>
      <protection/>
    </xf>
    <xf numFmtId="49" fontId="0" fillId="0" borderId="54" xfId="0" applyNumberFormat="1" applyBorder="1" applyAlignment="1" applyProtection="1">
      <alignment vertical="center" wrapText="1"/>
      <protection/>
    </xf>
    <xf numFmtId="49" fontId="0" fillId="33" borderId="10" xfId="0" applyNumberFormat="1" applyFont="1" applyFill="1" applyBorder="1" applyAlignment="1" applyProtection="1">
      <alignment vertical="center" wrapText="1"/>
      <protection hidden="1" locked="0"/>
    </xf>
    <xf numFmtId="49" fontId="0" fillId="33" borderId="19" xfId="0" applyNumberFormat="1" applyFont="1" applyFill="1" applyBorder="1" applyAlignment="1" applyProtection="1">
      <alignment vertical="center" wrapText="1"/>
      <protection hidden="1" locked="0"/>
    </xf>
    <xf numFmtId="49" fontId="0" fillId="33" borderId="49" xfId="0" applyNumberFormat="1" applyFont="1" applyFill="1" applyBorder="1" applyAlignment="1" applyProtection="1">
      <alignment vertical="center" wrapText="1"/>
      <protection hidden="1" locked="0"/>
    </xf>
    <xf numFmtId="49" fontId="0" fillId="33" borderId="11" xfId="0" applyNumberFormat="1" applyFont="1" applyFill="1" applyBorder="1" applyAlignment="1" applyProtection="1">
      <alignment vertical="center" wrapText="1"/>
      <protection hidden="1" locked="0"/>
    </xf>
    <xf numFmtId="49" fontId="0" fillId="33" borderId="62" xfId="0" applyNumberFormat="1" applyFont="1" applyFill="1" applyBorder="1" applyAlignment="1" applyProtection="1">
      <alignment vertical="center" wrapText="1"/>
      <protection hidden="1" locked="0"/>
    </xf>
    <xf numFmtId="49" fontId="8" fillId="0" borderId="66" xfId="0" applyNumberFormat="1" applyFont="1" applyBorder="1" applyAlignment="1" applyProtection="1">
      <alignment vertical="center"/>
      <protection/>
    </xf>
    <xf numFmtId="49" fontId="0" fillId="0" borderId="66" xfId="0" applyNumberFormat="1" applyBorder="1" applyAlignment="1" applyProtection="1">
      <alignment vertical="center"/>
      <protection/>
    </xf>
    <xf numFmtId="49" fontId="0" fillId="33" borderId="67" xfId="0" applyNumberFormat="1" applyFill="1" applyBorder="1" applyAlignment="1" applyProtection="1">
      <alignment vertical="center" wrapText="1"/>
      <protection hidden="1" locked="0"/>
    </xf>
    <xf numFmtId="49" fontId="0" fillId="33" borderId="57" xfId="0" applyNumberFormat="1" applyFill="1" applyBorder="1" applyAlignment="1" applyProtection="1">
      <alignment vertical="center" wrapText="1"/>
      <protection hidden="1" locked="0"/>
    </xf>
    <xf numFmtId="49" fontId="0" fillId="33" borderId="19" xfId="0" applyNumberFormat="1" applyFill="1" applyBorder="1" applyAlignment="1" applyProtection="1">
      <alignment vertical="center" wrapText="1"/>
      <protection hidden="1" locked="0"/>
    </xf>
    <xf numFmtId="49" fontId="0" fillId="33" borderId="43" xfId="0" applyNumberFormat="1" applyFill="1" applyBorder="1" applyAlignment="1" applyProtection="1">
      <alignment vertical="center" wrapText="1"/>
      <protection hidden="1" locked="0"/>
    </xf>
    <xf numFmtId="49" fontId="0" fillId="33" borderId="60" xfId="0" applyNumberFormat="1" applyFill="1" applyBorder="1" applyAlignment="1" applyProtection="1">
      <alignment vertical="center" wrapText="1"/>
      <protection hidden="1" locked="0"/>
    </xf>
    <xf numFmtId="49" fontId="0" fillId="33" borderId="18" xfId="0" applyNumberFormat="1" applyFill="1" applyBorder="1" applyAlignment="1" applyProtection="1">
      <alignment vertical="center" wrapText="1"/>
      <protection hidden="1" locked="0"/>
    </xf>
    <xf numFmtId="49" fontId="8" fillId="0" borderId="35" xfId="0" applyNumberFormat="1" applyFont="1" applyBorder="1" applyAlignment="1" applyProtection="1">
      <alignment vertical="center" wrapText="1"/>
      <protection/>
    </xf>
    <xf numFmtId="0" fontId="0" fillId="0" borderId="61" xfId="0" applyBorder="1" applyAlignment="1" applyProtection="1">
      <alignment vertical="center" wrapText="1"/>
      <protection/>
    </xf>
    <xf numFmtId="49" fontId="0" fillId="0" borderId="68" xfId="0" applyNumberFormat="1" applyFont="1" applyBorder="1" applyAlignment="1" applyProtection="1">
      <alignment vertical="center" wrapText="1"/>
      <protection/>
    </xf>
    <xf numFmtId="0" fontId="0" fillId="0" borderId="69" xfId="0" applyBorder="1" applyAlignment="1" applyProtection="1">
      <alignment vertical="center" wrapText="1"/>
      <protection/>
    </xf>
    <xf numFmtId="49" fontId="8" fillId="0" borderId="26" xfId="0" applyNumberFormat="1" applyFont="1" applyBorder="1" applyAlignment="1" applyProtection="1">
      <alignment vertical="center"/>
      <protection/>
    </xf>
    <xf numFmtId="49" fontId="8" fillId="0" borderId="58" xfId="0" applyNumberFormat="1" applyFont="1" applyBorder="1" applyAlignment="1" applyProtection="1">
      <alignment vertical="center"/>
      <protection/>
    </xf>
    <xf numFmtId="49" fontId="8" fillId="0" borderId="68" xfId="0" applyNumberFormat="1" applyFont="1" applyBorder="1" applyAlignment="1" applyProtection="1">
      <alignment vertical="center"/>
      <protection/>
    </xf>
    <xf numFmtId="2" fontId="0" fillId="0" borderId="35" xfId="0" applyNumberFormat="1" applyFont="1" applyBorder="1" applyAlignment="1" applyProtection="1">
      <alignment horizontal="justify" vertical="top" wrapText="1"/>
      <protection/>
    </xf>
    <xf numFmtId="0" fontId="0" fillId="0" borderId="61" xfId="0" applyBorder="1" applyAlignment="1" applyProtection="1">
      <alignment horizontal="justify" wrapText="1"/>
      <protection/>
    </xf>
    <xf numFmtId="0" fontId="0" fillId="0" borderId="37" xfId="0" applyBorder="1" applyAlignment="1" applyProtection="1">
      <alignment horizontal="justify" wrapText="1"/>
      <protection/>
    </xf>
    <xf numFmtId="0" fontId="0" fillId="0" borderId="17" xfId="0" applyBorder="1" applyAlignment="1" applyProtection="1">
      <alignment horizontal="justify" wrapText="1"/>
      <protection/>
    </xf>
    <xf numFmtId="0" fontId="0" fillId="33" borderId="14" xfId="0" applyFill="1" applyBorder="1" applyAlignment="1" applyProtection="1">
      <alignment horizontal="left" vertical="center"/>
      <protection locked="0"/>
    </xf>
    <xf numFmtId="0" fontId="0" fillId="33" borderId="13" xfId="0" applyFill="1" applyBorder="1" applyAlignment="1" applyProtection="1">
      <alignment horizontal="left" vertical="center"/>
      <protection locked="0"/>
    </xf>
    <xf numFmtId="0" fontId="0" fillId="0" borderId="14" xfId="0" applyBorder="1" applyAlignment="1" applyProtection="1">
      <alignment vertical="center"/>
      <protection locked="0"/>
    </xf>
    <xf numFmtId="0" fontId="0" fillId="0" borderId="13" xfId="0" applyBorder="1" applyAlignment="1" applyProtection="1">
      <alignment vertical="center"/>
      <protection locked="0"/>
    </xf>
    <xf numFmtId="0" fontId="0" fillId="0" borderId="37" xfId="0" applyBorder="1" applyAlignment="1" applyProtection="1">
      <alignment vertical="center"/>
      <protection/>
    </xf>
    <xf numFmtId="0" fontId="0" fillId="0" borderId="38" xfId="0" applyBorder="1" applyAlignment="1" applyProtection="1">
      <alignment vertical="center"/>
      <protection/>
    </xf>
    <xf numFmtId="2" fontId="0" fillId="33" borderId="15" xfId="0" applyNumberFormat="1" applyFont="1" applyFill="1" applyBorder="1" applyAlignment="1" applyProtection="1">
      <alignment horizontal="left" vertical="top" wrapText="1"/>
      <protection locked="0"/>
    </xf>
    <xf numFmtId="2" fontId="0" fillId="33" borderId="15" xfId="0" applyNumberFormat="1" applyFill="1" applyBorder="1" applyAlignment="1" applyProtection="1">
      <alignment horizontal="left" vertical="top" wrapText="1"/>
      <protection locked="0"/>
    </xf>
    <xf numFmtId="2" fontId="0" fillId="33" borderId="16" xfId="0" applyNumberFormat="1" applyFill="1" applyBorder="1" applyAlignment="1" applyProtection="1">
      <alignment horizontal="left" vertical="top" wrapText="1"/>
      <protection locked="0"/>
    </xf>
    <xf numFmtId="2" fontId="0" fillId="0" borderId="0" xfId="0" applyNumberFormat="1" applyBorder="1" applyAlignment="1">
      <alignment vertical="top" wrapText="1"/>
    </xf>
    <xf numFmtId="2" fontId="0" fillId="0" borderId="45" xfId="0" applyNumberFormat="1" applyBorder="1" applyAlignment="1">
      <alignment vertical="top" wrapText="1"/>
    </xf>
    <xf numFmtId="2" fontId="0" fillId="0" borderId="46" xfId="0" applyNumberFormat="1" applyBorder="1" applyAlignment="1">
      <alignment vertical="top" wrapText="1"/>
    </xf>
    <xf numFmtId="2" fontId="0" fillId="0" borderId="47" xfId="0" applyNumberFormat="1" applyBorder="1" applyAlignment="1">
      <alignment vertical="top" wrapText="1"/>
    </xf>
    <xf numFmtId="49" fontId="0" fillId="33" borderId="0" xfId="0" applyNumberFormat="1" applyFont="1" applyFill="1"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45" xfId="0" applyBorder="1" applyAlignment="1" applyProtection="1">
      <alignment horizontal="left" vertical="center"/>
      <protection locked="0"/>
    </xf>
    <xf numFmtId="49" fontId="8" fillId="0" borderId="0" xfId="0" applyNumberFormat="1" applyFont="1" applyFill="1" applyBorder="1" applyAlignment="1" applyProtection="1">
      <alignment vertical="center"/>
      <protection/>
    </xf>
    <xf numFmtId="0" fontId="0" fillId="0" borderId="0" xfId="0" applyFont="1" applyFill="1" applyBorder="1" applyAlignment="1">
      <alignment vertical="center"/>
    </xf>
    <xf numFmtId="49" fontId="13" fillId="0" borderId="0" xfId="0" applyNumberFormat="1" applyFont="1" applyFill="1" applyBorder="1" applyAlignment="1" applyProtection="1">
      <alignment horizontal="center" vertical="center"/>
      <protection/>
    </xf>
    <xf numFmtId="0" fontId="13" fillId="0" borderId="0" xfId="0" applyFont="1" applyBorder="1" applyAlignment="1" applyProtection="1">
      <alignment horizontal="center" vertical="top" wrapText="1"/>
      <protection/>
    </xf>
    <xf numFmtId="0" fontId="0" fillId="0" borderId="0" xfId="0" applyAlignment="1" applyProtection="1">
      <alignment horizontal="center" wrapText="1"/>
      <protection/>
    </xf>
    <xf numFmtId="0" fontId="0" fillId="33" borderId="15" xfId="0" applyFill="1" applyBorder="1" applyAlignment="1" applyProtection="1">
      <alignment vertical="top" wrapText="1"/>
      <protection locked="0"/>
    </xf>
    <xf numFmtId="0" fontId="0" fillId="33" borderId="16" xfId="0" applyFill="1" applyBorder="1" applyAlignment="1" applyProtection="1">
      <alignment vertical="top" wrapText="1"/>
      <protection locked="0"/>
    </xf>
    <xf numFmtId="0" fontId="0" fillId="33" borderId="0" xfId="0" applyFill="1" applyBorder="1" applyAlignment="1" applyProtection="1">
      <alignment vertical="top" wrapText="1"/>
      <protection locked="0"/>
    </xf>
    <xf numFmtId="0" fontId="0" fillId="33" borderId="45" xfId="0" applyFill="1" applyBorder="1" applyAlignment="1" applyProtection="1">
      <alignment vertical="top" wrapText="1"/>
      <protection locked="0"/>
    </xf>
    <xf numFmtId="0" fontId="0" fillId="33" borderId="46" xfId="0" applyFill="1" applyBorder="1" applyAlignment="1" applyProtection="1">
      <alignment vertical="top" wrapText="1"/>
      <protection locked="0"/>
    </xf>
    <xf numFmtId="0" fontId="0" fillId="33" borderId="47" xfId="0" applyFill="1" applyBorder="1" applyAlignment="1" applyProtection="1">
      <alignment vertical="top" wrapText="1"/>
      <protection locked="0"/>
    </xf>
    <xf numFmtId="0" fontId="0" fillId="0" borderId="37" xfId="0" applyBorder="1" applyAlignment="1">
      <alignment wrapText="1"/>
    </xf>
    <xf numFmtId="0" fontId="0" fillId="0" borderId="38" xfId="0" applyBorder="1" applyAlignment="1">
      <alignment wrapText="1"/>
    </xf>
    <xf numFmtId="2" fontId="0" fillId="33" borderId="61" xfId="0" applyNumberFormat="1" applyFont="1" applyFill="1" applyBorder="1" applyAlignment="1" applyProtection="1">
      <alignment horizontal="left" vertical="top" wrapText="1"/>
      <protection locked="0"/>
    </xf>
    <xf numFmtId="0" fontId="0" fillId="0" borderId="17" xfId="0" applyBorder="1" applyAlignment="1" applyProtection="1">
      <alignment wrapText="1"/>
      <protection locked="0"/>
    </xf>
    <xf numFmtId="0" fontId="0" fillId="0" borderId="51" xfId="0" applyBorder="1" applyAlignment="1" applyProtection="1">
      <alignment wrapText="1"/>
      <protection locked="0"/>
    </xf>
    <xf numFmtId="0" fontId="8" fillId="0" borderId="46" xfId="0" applyFont="1" applyBorder="1" applyAlignment="1" applyProtection="1">
      <alignment wrapText="1"/>
      <protection/>
    </xf>
    <xf numFmtId="0" fontId="0" fillId="0" borderId="46" xfId="0" applyBorder="1" applyAlignment="1">
      <alignment wrapText="1"/>
    </xf>
    <xf numFmtId="0" fontId="0" fillId="0" borderId="50" xfId="0" applyBorder="1" applyAlignment="1">
      <alignment wrapText="1"/>
    </xf>
    <xf numFmtId="0" fontId="0" fillId="0" borderId="52" xfId="0" applyBorder="1" applyAlignment="1">
      <alignment wrapText="1"/>
    </xf>
    <xf numFmtId="0" fontId="0" fillId="0" borderId="53" xfId="0" applyBorder="1" applyAlignment="1">
      <alignment wrapText="1"/>
    </xf>
    <xf numFmtId="14" fontId="0" fillId="33" borderId="50" xfId="0" applyNumberFormat="1" applyFill="1" applyBorder="1" applyAlignment="1" applyProtection="1">
      <alignment horizontal="left" vertical="center" wrapText="1"/>
      <protection locked="0"/>
    </xf>
    <xf numFmtId="0" fontId="0" fillId="33" borderId="50" xfId="0" applyFill="1" applyBorder="1" applyAlignment="1" applyProtection="1">
      <alignment horizontal="left" vertical="center" wrapText="1"/>
      <protection locked="0"/>
    </xf>
    <xf numFmtId="0" fontId="0" fillId="33" borderId="62" xfId="0" applyFill="1" applyBorder="1" applyAlignment="1" applyProtection="1">
      <alignment horizontal="left" vertical="center" wrapText="1"/>
      <protection locked="0"/>
    </xf>
    <xf numFmtId="0" fontId="0" fillId="0" borderId="53" xfId="0" applyBorder="1" applyAlignment="1" applyProtection="1">
      <alignment wrapText="1"/>
      <protection locked="0"/>
    </xf>
    <xf numFmtId="0" fontId="0" fillId="0" borderId="33" xfId="0" applyBorder="1" applyAlignment="1" applyProtection="1">
      <alignment wrapText="1"/>
      <protection locked="0"/>
    </xf>
    <xf numFmtId="0" fontId="0" fillId="33" borderId="70" xfId="0" applyFill="1" applyBorder="1" applyAlignment="1" applyProtection="1">
      <alignment wrapText="1"/>
      <protection locked="0"/>
    </xf>
    <xf numFmtId="0" fontId="0" fillId="0" borderId="70" xfId="0" applyBorder="1" applyAlignment="1" applyProtection="1">
      <alignment wrapText="1"/>
      <protection locked="0"/>
    </xf>
    <xf numFmtId="0" fontId="0" fillId="0" borderId="71" xfId="0" applyBorder="1" applyAlignment="1" applyProtection="1">
      <alignment wrapText="1"/>
      <protection locked="0"/>
    </xf>
    <xf numFmtId="49" fontId="8" fillId="0" borderId="15" xfId="0" applyNumberFormat="1" applyFont="1" applyFill="1" applyBorder="1" applyAlignment="1" applyProtection="1">
      <alignment horizontal="left" vertical="top" wrapText="1"/>
      <protection/>
    </xf>
    <xf numFmtId="0" fontId="0" fillId="0" borderId="15" xfId="0" applyBorder="1" applyAlignment="1" applyProtection="1">
      <alignment wrapText="1"/>
      <protection/>
    </xf>
    <xf numFmtId="0" fontId="0" fillId="0" borderId="0" xfId="0" applyBorder="1" applyAlignment="1" applyProtection="1">
      <alignment wrapText="1"/>
      <protection/>
    </xf>
    <xf numFmtId="0" fontId="0"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14" fontId="10" fillId="33" borderId="52" xfId="0" applyNumberFormat="1" applyFont="1" applyFill="1" applyBorder="1" applyAlignment="1" applyProtection="1">
      <alignment horizontal="left" vertical="center" wrapText="1"/>
      <protection locked="0"/>
    </xf>
    <xf numFmtId="0" fontId="10" fillId="33" borderId="53" xfId="0" applyNumberFormat="1" applyFont="1" applyFill="1" applyBorder="1" applyAlignment="1" applyProtection="1">
      <alignment horizontal="left" vertical="center" wrapText="1"/>
      <protection locked="0"/>
    </xf>
    <xf numFmtId="0" fontId="10" fillId="33" borderId="43" xfId="0" applyNumberFormat="1" applyFont="1" applyFill="1" applyBorder="1" applyAlignment="1" applyProtection="1">
      <alignment horizontal="left" vertical="center" wrapText="1"/>
      <protection locked="0"/>
    </xf>
    <xf numFmtId="0" fontId="0" fillId="33" borderId="48" xfId="0" applyNumberFormat="1" applyFont="1" applyFill="1" applyBorder="1" applyAlignment="1" applyProtection="1">
      <alignment horizontal="left" vertical="center" wrapText="1"/>
      <protection locked="0"/>
    </xf>
    <xf numFmtId="0" fontId="0" fillId="33" borderId="12" xfId="0" applyNumberFormat="1" applyFont="1" applyFill="1" applyBorder="1" applyAlignment="1" applyProtection="1">
      <alignment horizontal="left" vertical="center" wrapText="1"/>
      <protection locked="0"/>
    </xf>
    <xf numFmtId="0" fontId="0" fillId="33" borderId="18" xfId="0" applyNumberFormat="1" applyFont="1" applyFill="1" applyBorder="1" applyAlignment="1" applyProtection="1">
      <alignment horizontal="left" vertical="center" wrapText="1"/>
      <protection locked="0"/>
    </xf>
    <xf numFmtId="0" fontId="13" fillId="0" borderId="0" xfId="0" applyNumberFormat="1" applyFont="1" applyAlignment="1" applyProtection="1">
      <alignment horizontal="center" vertical="center"/>
      <protection/>
    </xf>
    <xf numFmtId="0" fontId="0" fillId="0" borderId="0" xfId="0" applyNumberFormat="1" applyAlignment="1" applyProtection="1">
      <alignment horizontal="center" vertical="center"/>
      <protection/>
    </xf>
    <xf numFmtId="0" fontId="14" fillId="0" borderId="0" xfId="0" applyNumberFormat="1" applyFont="1" applyAlignment="1" applyProtection="1">
      <alignment horizontal="center" vertical="center"/>
      <protection/>
    </xf>
    <xf numFmtId="0" fontId="0" fillId="0" borderId="0" xfId="0" applyNumberFormat="1" applyAlignment="1" applyProtection="1">
      <alignment vertical="center"/>
      <protection/>
    </xf>
    <xf numFmtId="0" fontId="0" fillId="33" borderId="48" xfId="0" applyNumberFormat="1" applyFont="1" applyFill="1" applyBorder="1" applyAlignment="1" applyProtection="1">
      <alignment vertical="center"/>
      <protection/>
    </xf>
    <xf numFmtId="0" fontId="0" fillId="33" borderId="12" xfId="0" applyNumberFormat="1" applyFont="1" applyFill="1" applyBorder="1" applyAlignment="1" applyProtection="1">
      <alignment vertical="center"/>
      <protection/>
    </xf>
    <xf numFmtId="0" fontId="0" fillId="33" borderId="18" xfId="0" applyNumberFormat="1" applyFont="1" applyFill="1" applyBorder="1" applyAlignment="1" applyProtection="1">
      <alignment vertical="center"/>
      <protection/>
    </xf>
    <xf numFmtId="176" fontId="0" fillId="33" borderId="48" xfId="0" applyNumberFormat="1" applyFont="1" applyFill="1" applyBorder="1" applyAlignment="1" applyProtection="1">
      <alignment horizontal="center" vertical="center"/>
      <protection locked="0"/>
    </xf>
    <xf numFmtId="176" fontId="0" fillId="33" borderId="12" xfId="0" applyNumberFormat="1" applyFont="1" applyFill="1" applyBorder="1" applyAlignment="1" applyProtection="1">
      <alignment horizontal="center" vertical="center"/>
      <protection locked="0"/>
    </xf>
    <xf numFmtId="176" fontId="0" fillId="33" borderId="12" xfId="0" applyNumberFormat="1" applyFill="1" applyBorder="1" applyAlignment="1" applyProtection="1">
      <alignment horizontal="center" vertical="center"/>
      <protection locked="0"/>
    </xf>
    <xf numFmtId="176" fontId="0" fillId="33" borderId="18" xfId="0" applyNumberFormat="1" applyFill="1" applyBorder="1" applyAlignment="1" applyProtection="1">
      <alignment horizontal="center" vertical="center"/>
      <protection locked="0"/>
    </xf>
    <xf numFmtId="0" fontId="0" fillId="0" borderId="0" xfId="0" applyFill="1" applyBorder="1" applyAlignment="1" applyProtection="1">
      <alignment horizontal="center" vertical="center"/>
      <protection/>
    </xf>
    <xf numFmtId="0" fontId="0" fillId="0" borderId="49" xfId="0" applyNumberFormat="1" applyFont="1" applyBorder="1" applyAlignment="1" applyProtection="1">
      <alignment vertical="center"/>
      <protection/>
    </xf>
    <xf numFmtId="0" fontId="0" fillId="0" borderId="50" xfId="0" applyNumberFormat="1" applyBorder="1" applyAlignment="1" applyProtection="1">
      <alignment vertical="center"/>
      <protection/>
    </xf>
    <xf numFmtId="0" fontId="0" fillId="0" borderId="11" xfId="0" applyNumberFormat="1" applyBorder="1" applyAlignment="1" applyProtection="1">
      <alignment vertical="center"/>
      <protection/>
    </xf>
    <xf numFmtId="0" fontId="0" fillId="0" borderId="50" xfId="0" applyNumberFormat="1" applyFont="1" applyBorder="1" applyAlignment="1" applyProtection="1">
      <alignment vertical="center"/>
      <protection/>
    </xf>
    <xf numFmtId="0" fontId="13" fillId="33" borderId="48" xfId="0" applyNumberFormat="1" applyFont="1" applyFill="1" applyBorder="1" applyAlignment="1" applyProtection="1">
      <alignment horizontal="left" vertical="center"/>
      <protection/>
    </xf>
    <xf numFmtId="0" fontId="9" fillId="33" borderId="28" xfId="0" applyNumberFormat="1" applyFont="1" applyFill="1" applyBorder="1" applyAlignment="1" applyProtection="1">
      <alignment horizontal="center" vertical="center" wrapText="1"/>
      <protection locked="0"/>
    </xf>
    <xf numFmtId="0" fontId="8" fillId="33" borderId="0" xfId="0" applyNumberFormat="1" applyFont="1" applyFill="1" applyBorder="1" applyAlignment="1" applyProtection="1">
      <alignment horizontal="center" vertical="center" wrapText="1"/>
      <protection locked="0"/>
    </xf>
    <xf numFmtId="0" fontId="8" fillId="33" borderId="17" xfId="0" applyNumberFormat="1" applyFont="1" applyFill="1" applyBorder="1" applyAlignment="1" applyProtection="1">
      <alignment horizontal="center" vertical="center" wrapText="1"/>
      <protection locked="0"/>
    </xf>
    <xf numFmtId="0" fontId="8" fillId="33" borderId="28" xfId="0" applyNumberFormat="1" applyFont="1" applyFill="1" applyBorder="1" applyAlignment="1" applyProtection="1">
      <alignment horizontal="center" vertical="center" wrapText="1"/>
      <protection locked="0"/>
    </xf>
    <xf numFmtId="0" fontId="8" fillId="33" borderId="52" xfId="0" applyNumberFormat="1" applyFont="1" applyFill="1" applyBorder="1" applyAlignment="1" applyProtection="1">
      <alignment horizontal="center" vertical="center" wrapText="1"/>
      <protection locked="0"/>
    </xf>
    <xf numFmtId="0" fontId="8" fillId="33" borderId="53" xfId="0" applyNumberFormat="1" applyFont="1" applyFill="1" applyBorder="1" applyAlignment="1" applyProtection="1">
      <alignment horizontal="center" vertical="center" wrapText="1"/>
      <protection locked="0"/>
    </xf>
    <xf numFmtId="0" fontId="8" fillId="33" borderId="43" xfId="0" applyNumberFormat="1" applyFont="1" applyFill="1" applyBorder="1" applyAlignment="1" applyProtection="1">
      <alignment horizontal="center" vertical="center" wrapText="1"/>
      <protection locked="0"/>
    </xf>
    <xf numFmtId="0" fontId="0" fillId="0" borderId="12" xfId="0" applyBorder="1" applyAlignment="1" applyProtection="1">
      <alignment horizontal="left" vertical="center"/>
      <protection/>
    </xf>
    <xf numFmtId="0" fontId="0" fillId="0" borderId="18" xfId="0" applyBorder="1" applyAlignment="1" applyProtection="1">
      <alignment horizontal="left" vertical="center"/>
      <protection/>
    </xf>
    <xf numFmtId="0" fontId="9" fillId="0" borderId="10" xfId="0" applyNumberFormat="1" applyFont="1" applyBorder="1" applyAlignment="1" applyProtection="1">
      <alignment horizontal="center" vertical="center" wrapText="1"/>
      <protection/>
    </xf>
    <xf numFmtId="0" fontId="0" fillId="0" borderId="48" xfId="0" applyNumberFormat="1" applyFont="1" applyBorder="1" applyAlignment="1" applyProtection="1">
      <alignment vertical="center"/>
      <protection/>
    </xf>
    <xf numFmtId="0" fontId="0" fillId="0" borderId="12" xfId="0" applyNumberFormat="1" applyFont="1" applyBorder="1" applyAlignment="1" applyProtection="1">
      <alignment vertical="center"/>
      <protection/>
    </xf>
    <xf numFmtId="0" fontId="0" fillId="33" borderId="12" xfId="0" applyFill="1" applyBorder="1" applyAlignment="1" applyProtection="1">
      <alignment horizontal="left" vertical="center"/>
      <protection/>
    </xf>
    <xf numFmtId="0" fontId="0" fillId="33" borderId="18" xfId="0" applyFill="1" applyBorder="1" applyAlignment="1" applyProtection="1">
      <alignment horizontal="left" vertical="center"/>
      <protection/>
    </xf>
    <xf numFmtId="0" fontId="10" fillId="0" borderId="10" xfId="0" applyNumberFormat="1" applyFont="1" applyBorder="1" applyAlignment="1" applyProtection="1">
      <alignment horizontal="center" vertical="center" wrapText="1"/>
      <protection/>
    </xf>
    <xf numFmtId="0" fontId="0" fillId="0" borderId="10" xfId="0" applyNumberFormat="1" applyBorder="1" applyAlignment="1" applyProtection="1">
      <alignment horizontal="center" vertical="center" wrapText="1"/>
      <protection/>
    </xf>
    <xf numFmtId="0" fontId="0" fillId="0" borderId="10" xfId="0" applyBorder="1" applyAlignment="1">
      <alignment horizontal="center" vertical="center" wrapText="1"/>
    </xf>
    <xf numFmtId="0" fontId="10" fillId="0" borderId="0" xfId="0" applyNumberFormat="1" applyFont="1" applyAlignment="1" applyProtection="1">
      <alignment vertical="center"/>
      <protection/>
    </xf>
    <xf numFmtId="0" fontId="0" fillId="0" borderId="0" xfId="0" applyAlignment="1" applyProtection="1">
      <alignment vertical="center"/>
      <protection/>
    </xf>
    <xf numFmtId="0" fontId="13" fillId="0" borderId="49" xfId="0" applyNumberFormat="1" applyFont="1" applyBorder="1" applyAlignment="1" applyProtection="1">
      <alignment vertical="center"/>
      <protection/>
    </xf>
    <xf numFmtId="0" fontId="0" fillId="0" borderId="50" xfId="0" applyBorder="1" applyAlignment="1" applyProtection="1">
      <alignment vertical="center"/>
      <protection/>
    </xf>
    <xf numFmtId="0" fontId="0" fillId="0" borderId="11" xfId="0" applyBorder="1" applyAlignment="1" applyProtection="1">
      <alignment vertical="center"/>
      <protection/>
    </xf>
    <xf numFmtId="0" fontId="13" fillId="0" borderId="0" xfId="0" applyNumberFormat="1" applyFont="1" applyAlignment="1" applyProtection="1">
      <alignment vertical="center"/>
      <protection/>
    </xf>
    <xf numFmtId="0" fontId="15" fillId="0" borderId="0" xfId="0" applyNumberFormat="1" applyFont="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horizontal="right" vertical="center"/>
      <protection/>
    </xf>
    <xf numFmtId="0" fontId="0" fillId="0" borderId="0" xfId="0" applyFill="1" applyBorder="1" applyAlignment="1" applyProtection="1">
      <alignment horizontal="right" vertical="center"/>
      <protection/>
    </xf>
    <xf numFmtId="0" fontId="8" fillId="0" borderId="48" xfId="0" applyNumberFormat="1" applyFont="1" applyBorder="1" applyAlignment="1" applyProtection="1">
      <alignment vertical="center"/>
      <protection/>
    </xf>
    <xf numFmtId="0" fontId="0" fillId="0" borderId="12" xfId="0" applyNumberFormat="1" applyBorder="1" applyAlignment="1" applyProtection="1">
      <alignment vertical="center"/>
      <protection/>
    </xf>
    <xf numFmtId="0" fontId="15" fillId="0" borderId="50" xfId="0" applyNumberFormat="1" applyFont="1" applyBorder="1" applyAlignment="1" applyProtection="1">
      <alignment vertical="center"/>
      <protection/>
    </xf>
    <xf numFmtId="0" fontId="15" fillId="0" borderId="11" xfId="0" applyNumberFormat="1" applyFont="1" applyBorder="1" applyAlignment="1" applyProtection="1">
      <alignment vertical="center"/>
      <protection/>
    </xf>
    <xf numFmtId="0" fontId="0" fillId="33" borderId="12" xfId="0" applyFill="1" applyBorder="1" applyAlignment="1" applyProtection="1">
      <alignment/>
      <protection/>
    </xf>
    <xf numFmtId="0" fontId="0" fillId="33" borderId="18" xfId="0" applyFill="1" applyBorder="1" applyAlignment="1" applyProtection="1">
      <alignment/>
      <protection/>
    </xf>
    <xf numFmtId="0" fontId="13" fillId="33" borderId="12" xfId="0" applyNumberFormat="1" applyFont="1" applyFill="1" applyBorder="1" applyAlignment="1" applyProtection="1">
      <alignment horizontal="left" vertical="center"/>
      <protection/>
    </xf>
    <xf numFmtId="0" fontId="8" fillId="0" borderId="49" xfId="0" applyNumberFormat="1" applyFont="1" applyBorder="1" applyAlignment="1" applyProtection="1">
      <alignment vertical="center"/>
      <protection/>
    </xf>
    <xf numFmtId="0" fontId="8" fillId="0" borderId="50" xfId="0" applyNumberFormat="1" applyFont="1" applyBorder="1" applyAlignment="1" applyProtection="1">
      <alignment vertical="center"/>
      <protection/>
    </xf>
    <xf numFmtId="172" fontId="5" fillId="33" borderId="27" xfId="0" applyNumberFormat="1" applyFont="1" applyFill="1" applyBorder="1" applyAlignment="1" applyProtection="1">
      <alignment horizontal="center" vertical="center"/>
      <protection locked="0"/>
    </xf>
    <xf numFmtId="172" fontId="5" fillId="33" borderId="20" xfId="0" applyNumberFormat="1" applyFont="1" applyFill="1" applyBorder="1" applyAlignment="1" applyProtection="1">
      <alignment horizontal="center" vertical="center"/>
      <protection locked="0"/>
    </xf>
    <xf numFmtId="49" fontId="5" fillId="0" borderId="27" xfId="0" applyNumberFormat="1" applyFont="1" applyBorder="1" applyAlignment="1" applyProtection="1">
      <alignment horizontal="center" vertical="top"/>
      <protection/>
    </xf>
    <xf numFmtId="49" fontId="5" fillId="0" borderId="20" xfId="0" applyNumberFormat="1" applyFont="1" applyBorder="1" applyAlignment="1" applyProtection="1">
      <alignment horizontal="center" vertical="top"/>
      <protection/>
    </xf>
    <xf numFmtId="49" fontId="5" fillId="0" borderId="27" xfId="0" applyNumberFormat="1" applyFont="1" applyBorder="1" applyAlignment="1" applyProtection="1">
      <alignment horizontal="left" vertical="top" wrapText="1" shrinkToFit="1"/>
      <protection/>
    </xf>
    <xf numFmtId="49" fontId="5" fillId="0" borderId="20" xfId="0" applyNumberFormat="1" applyFont="1" applyBorder="1" applyAlignment="1" applyProtection="1">
      <alignment horizontal="left" vertical="top" wrapText="1" shrinkToFit="1"/>
      <protection/>
    </xf>
    <xf numFmtId="172" fontId="6" fillId="33" borderId="27" xfId="0" applyNumberFormat="1" applyFont="1" applyFill="1" applyBorder="1" applyAlignment="1" applyProtection="1">
      <alignment horizontal="center" vertical="center"/>
      <protection locked="0"/>
    </xf>
    <xf numFmtId="172" fontId="6" fillId="33" borderId="20" xfId="0" applyNumberFormat="1" applyFont="1" applyFill="1" applyBorder="1" applyAlignment="1" applyProtection="1">
      <alignment horizontal="center" vertical="center"/>
      <protection locked="0"/>
    </xf>
    <xf numFmtId="49" fontId="5" fillId="0" borderId="27" xfId="0" applyNumberFormat="1" applyFont="1" applyBorder="1" applyAlignment="1" applyProtection="1">
      <alignment horizontal="left" vertical="top" shrinkToFit="1"/>
      <protection/>
    </xf>
    <xf numFmtId="49" fontId="5" fillId="0" borderId="20" xfId="0" applyNumberFormat="1" applyFont="1" applyBorder="1" applyAlignment="1" applyProtection="1">
      <alignment horizontal="left" vertical="top" shrinkToFit="1"/>
      <protection/>
    </xf>
    <xf numFmtId="49" fontId="11" fillId="0" borderId="27" xfId="0" applyNumberFormat="1" applyFont="1" applyBorder="1" applyAlignment="1" applyProtection="1">
      <alignment horizontal="left" vertical="top"/>
      <protection/>
    </xf>
    <xf numFmtId="49" fontId="11" fillId="0" borderId="20" xfId="0" applyNumberFormat="1" applyFont="1" applyBorder="1" applyAlignment="1" applyProtection="1">
      <alignment horizontal="left" vertical="top"/>
      <protection/>
    </xf>
    <xf numFmtId="49" fontId="6" fillId="0" borderId="27" xfId="0" applyNumberFormat="1" applyFont="1" applyBorder="1" applyAlignment="1" applyProtection="1">
      <alignment horizontal="left" vertical="top" shrinkToFit="1"/>
      <protection/>
    </xf>
    <xf numFmtId="49" fontId="6" fillId="0" borderId="20" xfId="0" applyNumberFormat="1" applyFont="1" applyBorder="1" applyAlignment="1" applyProtection="1">
      <alignment horizontal="left" vertical="top" shrinkToFit="1"/>
      <protection/>
    </xf>
    <xf numFmtId="49" fontId="5" fillId="0" borderId="27" xfId="0" applyNumberFormat="1" applyFont="1" applyBorder="1" applyAlignment="1" applyProtection="1">
      <alignment horizontal="left" vertical="top"/>
      <protection/>
    </xf>
    <xf numFmtId="49" fontId="5" fillId="0" borderId="20" xfId="0" applyNumberFormat="1" applyFont="1" applyBorder="1" applyAlignment="1" applyProtection="1">
      <alignment horizontal="left" vertical="top"/>
      <protection/>
    </xf>
    <xf numFmtId="49" fontId="11" fillId="0" borderId="27" xfId="0" applyNumberFormat="1" applyFont="1" applyBorder="1" applyAlignment="1" applyProtection="1">
      <alignment horizontal="center" vertical="top"/>
      <protection/>
    </xf>
    <xf numFmtId="49" fontId="11" fillId="0" borderId="20" xfId="0" applyNumberFormat="1" applyFont="1" applyBorder="1" applyAlignment="1" applyProtection="1">
      <alignment horizontal="center" vertical="top"/>
      <protection/>
    </xf>
    <xf numFmtId="172" fontId="6" fillId="36" borderId="27" xfId="0" applyNumberFormat="1" applyFont="1" applyFill="1" applyBorder="1" applyAlignment="1" applyProtection="1">
      <alignment horizontal="center" vertical="center"/>
      <protection locked="0"/>
    </xf>
    <xf numFmtId="172" fontId="6" fillId="36" borderId="20" xfId="0" applyNumberFormat="1" applyFont="1" applyFill="1" applyBorder="1" applyAlignment="1" applyProtection="1">
      <alignment horizontal="center" vertical="center"/>
      <protection locked="0"/>
    </xf>
    <xf numFmtId="0" fontId="2" fillId="0" borderId="46" xfId="0" applyFont="1" applyBorder="1" applyAlignment="1" applyProtection="1">
      <alignment horizontal="center" vertical="center"/>
      <protection/>
    </xf>
    <xf numFmtId="0" fontId="2" fillId="0" borderId="48" xfId="0" applyFont="1" applyBorder="1" applyAlignment="1" applyProtection="1">
      <alignment vertical="center"/>
      <protection/>
    </xf>
    <xf numFmtId="0" fontId="2" fillId="0" borderId="18" xfId="0" applyFont="1" applyBorder="1" applyAlignment="1" applyProtection="1">
      <alignment vertical="center"/>
      <protection/>
    </xf>
    <xf numFmtId="0" fontId="0" fillId="33" borderId="12" xfId="0" applyFill="1" applyBorder="1" applyAlignment="1">
      <alignment horizontal="left" vertical="center"/>
    </xf>
    <xf numFmtId="0" fontId="0" fillId="33" borderId="18" xfId="0" applyFill="1" applyBorder="1" applyAlignment="1">
      <alignment horizontal="left" vertical="center"/>
    </xf>
    <xf numFmtId="49" fontId="5" fillId="34" borderId="48" xfId="0" applyNumberFormat="1" applyFont="1" applyFill="1" applyBorder="1" applyAlignment="1" applyProtection="1">
      <alignment horizontal="center" vertical="center" wrapText="1"/>
      <protection/>
    </xf>
    <xf numFmtId="49" fontId="5" fillId="0" borderId="18" xfId="0" applyNumberFormat="1" applyFont="1" applyBorder="1" applyAlignment="1" applyProtection="1">
      <alignment horizontal="center" vertical="center"/>
      <protection/>
    </xf>
    <xf numFmtId="0" fontId="1" fillId="0" borderId="12" xfId="0" applyFont="1" applyBorder="1" applyAlignment="1" applyProtection="1">
      <alignment vertical="center"/>
      <protection/>
    </xf>
    <xf numFmtId="49" fontId="5" fillId="34" borderId="10" xfId="0" applyNumberFormat="1" applyFont="1" applyFill="1" applyBorder="1" applyAlignment="1" applyProtection="1">
      <alignment horizontal="center" vertical="center" wrapText="1"/>
      <protection/>
    </xf>
    <xf numFmtId="49" fontId="5" fillId="34" borderId="27" xfId="0" applyNumberFormat="1" applyFont="1" applyFill="1" applyBorder="1" applyAlignment="1" applyProtection="1">
      <alignment horizontal="center" vertical="center" wrapText="1"/>
      <protection/>
    </xf>
    <xf numFmtId="0" fontId="8" fillId="33" borderId="48" xfId="0" applyNumberFormat="1" applyFont="1" applyFill="1" applyBorder="1" applyAlignment="1" applyProtection="1">
      <alignment horizontal="left" vertical="center"/>
      <protection locked="0"/>
    </xf>
    <xf numFmtId="0" fontId="0" fillId="33" borderId="12" xfId="0" applyFont="1" applyFill="1" applyBorder="1" applyAlignment="1" applyProtection="1">
      <alignment horizontal="left" vertical="center"/>
      <protection locked="0"/>
    </xf>
    <xf numFmtId="0" fontId="0" fillId="33" borderId="18" xfId="0" applyFont="1" applyFill="1" applyBorder="1" applyAlignment="1" applyProtection="1">
      <alignment horizontal="left" vertical="center"/>
      <protection locked="0"/>
    </xf>
    <xf numFmtId="0" fontId="0" fillId="0" borderId="12" xfId="0" applyBorder="1" applyAlignment="1">
      <alignment/>
    </xf>
    <xf numFmtId="0" fontId="0" fillId="0" borderId="18" xfId="0" applyBorder="1" applyAlignment="1">
      <alignment/>
    </xf>
    <xf numFmtId="0" fontId="2" fillId="0" borderId="10" xfId="0" applyFont="1" applyBorder="1" applyAlignment="1" applyProtection="1">
      <alignment vertical="center"/>
      <protection/>
    </xf>
    <xf numFmtId="0" fontId="1" fillId="0" borderId="10" xfId="0" applyFont="1" applyBorder="1" applyAlignment="1" applyProtection="1">
      <alignment vertical="center"/>
      <protection/>
    </xf>
    <xf numFmtId="0" fontId="8" fillId="33" borderId="64" xfId="0" applyFont="1" applyFill="1" applyBorder="1" applyAlignment="1" applyProtection="1">
      <alignment horizontal="left" vertical="center"/>
      <protection locked="0"/>
    </xf>
    <xf numFmtId="0" fontId="8" fillId="33" borderId="72" xfId="0" applyFont="1" applyFill="1" applyBorder="1" applyAlignment="1" applyProtection="1">
      <alignment horizontal="left" vertical="center"/>
      <protection locked="0"/>
    </xf>
    <xf numFmtId="0" fontId="8" fillId="33" borderId="26" xfId="0" applyFont="1" applyFill="1" applyBorder="1" applyAlignment="1" applyProtection="1">
      <alignment horizontal="left" vertical="center"/>
      <protection locked="0"/>
    </xf>
    <xf numFmtId="176" fontId="13" fillId="33" borderId="48" xfId="0" applyNumberFormat="1" applyFont="1" applyFill="1" applyBorder="1" applyAlignment="1" applyProtection="1">
      <alignment horizontal="left" vertical="center"/>
      <protection locked="0"/>
    </xf>
    <xf numFmtId="176" fontId="0" fillId="33" borderId="12" xfId="0" applyNumberFormat="1" applyFill="1" applyBorder="1" applyAlignment="1" applyProtection="1">
      <alignment vertical="center"/>
      <protection locked="0"/>
    </xf>
    <xf numFmtId="176" fontId="0" fillId="33" borderId="18" xfId="0" applyNumberFormat="1" applyFill="1" applyBorder="1" applyAlignment="1" applyProtection="1">
      <alignment vertical="center"/>
      <protection locked="0"/>
    </xf>
    <xf numFmtId="0" fontId="5" fillId="34" borderId="27" xfId="0" applyFont="1" applyFill="1" applyBorder="1" applyAlignment="1" applyProtection="1">
      <alignment horizontal="center" vertical="center" wrapText="1"/>
      <protection/>
    </xf>
    <xf numFmtId="0" fontId="0" fillId="0" borderId="20" xfId="0" applyFont="1" applyBorder="1" applyAlignment="1" applyProtection="1">
      <alignment horizontal="center" vertical="center" wrapText="1"/>
      <protection/>
    </xf>
    <xf numFmtId="49" fontId="5" fillId="0" borderId="27" xfId="0" applyNumberFormat="1" applyFont="1" applyBorder="1" applyAlignment="1" applyProtection="1">
      <alignment horizontal="center" vertical="center" wrapText="1"/>
      <protection/>
    </xf>
    <xf numFmtId="49" fontId="5" fillId="0" borderId="73" xfId="0" applyNumberFormat="1" applyFont="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0" fontId="0" fillId="33" borderId="12" xfId="0" applyFill="1" applyBorder="1" applyAlignment="1" applyProtection="1">
      <alignment vertical="center"/>
      <protection/>
    </xf>
    <xf numFmtId="0" fontId="0" fillId="33" borderId="18" xfId="0" applyFill="1" applyBorder="1" applyAlignment="1" applyProtection="1">
      <alignment vertical="center"/>
      <protection/>
    </xf>
    <xf numFmtId="0" fontId="2" fillId="0" borderId="0" xfId="0" applyFont="1" applyAlignment="1" applyProtection="1">
      <alignment horizontal="center" vertical="center" wrapText="1"/>
      <protection/>
    </xf>
    <xf numFmtId="0" fontId="2" fillId="0" borderId="46" xfId="0" applyFont="1" applyBorder="1" applyAlignment="1" applyProtection="1">
      <alignment horizontal="center" vertical="center" wrapText="1"/>
      <protection/>
    </xf>
    <xf numFmtId="49" fontId="2" fillId="0" borderId="10" xfId="0" applyNumberFormat="1" applyFont="1" applyBorder="1" applyAlignment="1" applyProtection="1">
      <alignment vertical="center"/>
      <protection/>
    </xf>
    <xf numFmtId="0" fontId="0" fillId="0" borderId="12" xfId="0" applyBorder="1" applyAlignment="1">
      <alignment horizontal="left" vertical="center"/>
    </xf>
    <xf numFmtId="0" fontId="0" fillId="0" borderId="18" xfId="0" applyBorder="1" applyAlignment="1">
      <alignment horizontal="left" vertical="center"/>
    </xf>
    <xf numFmtId="0" fontId="2" fillId="0" borderId="12" xfId="0" applyFont="1" applyBorder="1" applyAlignment="1" applyProtection="1">
      <alignment vertical="center"/>
      <protection/>
    </xf>
    <xf numFmtId="0" fontId="13" fillId="33" borderId="48" xfId="0" applyNumberFormat="1" applyFont="1" applyFill="1" applyBorder="1" applyAlignment="1" applyProtection="1">
      <alignment horizontal="left" vertical="center"/>
      <protection locked="0"/>
    </xf>
    <xf numFmtId="0" fontId="0" fillId="33" borderId="12" xfId="0" applyFill="1" applyBorder="1" applyAlignment="1" applyProtection="1">
      <alignment vertical="center"/>
      <protection locked="0"/>
    </xf>
    <xf numFmtId="0" fontId="0" fillId="33" borderId="18" xfId="0" applyFill="1" applyBorder="1" applyAlignment="1" applyProtection="1">
      <alignment vertical="center"/>
      <protection locked="0"/>
    </xf>
    <xf numFmtId="49" fontId="2" fillId="34" borderId="42" xfId="0" applyNumberFormat="1" applyFont="1" applyFill="1" applyBorder="1" applyAlignment="1" applyProtection="1">
      <alignment horizontal="center" vertical="center" wrapText="1"/>
      <protection/>
    </xf>
    <xf numFmtId="49" fontId="1" fillId="34" borderId="41" xfId="0" applyNumberFormat="1" applyFont="1" applyFill="1" applyBorder="1" applyAlignment="1" applyProtection="1">
      <alignment horizontal="center" vertical="center"/>
      <protection/>
    </xf>
    <xf numFmtId="49" fontId="1" fillId="34" borderId="54" xfId="0" applyNumberFormat="1" applyFont="1" applyFill="1" applyBorder="1" applyAlignment="1" applyProtection="1">
      <alignment horizontal="center" vertical="center"/>
      <protection/>
    </xf>
    <xf numFmtId="49" fontId="2" fillId="34" borderId="35"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0" borderId="38" xfId="0" applyBorder="1" applyAlignment="1" applyProtection="1">
      <alignment horizontal="center" vertical="center"/>
      <protection/>
    </xf>
    <xf numFmtId="0" fontId="0" fillId="0" borderId="47" xfId="0" applyBorder="1" applyAlignment="1" applyProtection="1">
      <alignment horizontal="center" vertical="center"/>
      <protection/>
    </xf>
    <xf numFmtId="0" fontId="2" fillId="34" borderId="74" xfId="0" applyNumberFormat="1" applyFont="1" applyFill="1" applyBorder="1" applyAlignment="1" applyProtection="1">
      <alignment horizontal="center" vertical="center" wrapText="1"/>
      <protection/>
    </xf>
    <xf numFmtId="0" fontId="2" fillId="34" borderId="54" xfId="0" applyNumberFormat="1" applyFont="1" applyFill="1" applyBorder="1" applyAlignment="1" applyProtection="1">
      <alignment horizontal="center" vertical="center" wrapText="1"/>
      <protection/>
    </xf>
    <xf numFmtId="49" fontId="2" fillId="34" borderId="74" xfId="0" applyNumberFormat="1" applyFont="1" applyFill="1" applyBorder="1" applyAlignment="1" applyProtection="1">
      <alignment horizontal="center" vertical="center" wrapText="1"/>
      <protection/>
    </xf>
    <xf numFmtId="49" fontId="2" fillId="34" borderId="54" xfId="0" applyNumberFormat="1" applyFont="1" applyFill="1" applyBorder="1" applyAlignment="1" applyProtection="1">
      <alignment horizontal="center" vertical="center" wrapText="1"/>
      <protection/>
    </xf>
    <xf numFmtId="49" fontId="2" fillId="34" borderId="63" xfId="0" applyNumberFormat="1" applyFont="1" applyFill="1" applyBorder="1" applyAlignment="1" applyProtection="1">
      <alignment horizontal="center" vertical="center"/>
      <protection/>
    </xf>
    <xf numFmtId="49" fontId="2" fillId="34" borderId="65" xfId="0" applyNumberFormat="1" applyFont="1" applyFill="1" applyBorder="1" applyAlignment="1" applyProtection="1">
      <alignment horizontal="center" vertical="center"/>
      <protection/>
    </xf>
    <xf numFmtId="0" fontId="5" fillId="0" borderId="10" xfId="0" applyFont="1" applyBorder="1" applyAlignment="1" applyProtection="1">
      <alignment vertical="top" wrapText="1"/>
      <protection/>
    </xf>
    <xf numFmtId="0" fontId="5" fillId="0" borderId="20" xfId="0" applyFont="1" applyBorder="1" applyAlignment="1" applyProtection="1">
      <alignment vertical="top" wrapText="1"/>
      <protection/>
    </xf>
    <xf numFmtId="0" fontId="20" fillId="0" borderId="10" xfId="0" applyFont="1" applyBorder="1" applyAlignment="1" applyProtection="1">
      <alignment vertical="top" wrapText="1"/>
      <protection/>
    </xf>
    <xf numFmtId="0" fontId="5" fillId="0" borderId="48" xfId="0" applyFont="1" applyBorder="1" applyAlignment="1" applyProtection="1">
      <alignment vertical="top" wrapText="1"/>
      <protection/>
    </xf>
    <xf numFmtId="0" fontId="5" fillId="0" borderId="12" xfId="0" applyFont="1" applyBorder="1" applyAlignment="1" applyProtection="1">
      <alignment vertical="top" wrapText="1"/>
      <protection/>
    </xf>
    <xf numFmtId="0" fontId="5" fillId="0" borderId="10" xfId="0" applyFont="1" applyBorder="1" applyAlignment="1" applyProtection="1">
      <alignment vertical="center" wrapText="1"/>
      <protection/>
    </xf>
    <xf numFmtId="0" fontId="20" fillId="0" borderId="48" xfId="0" applyFont="1" applyBorder="1" applyAlignment="1" applyProtection="1">
      <alignment vertical="top" wrapText="1"/>
      <protection/>
    </xf>
    <xf numFmtId="0" fontId="20" fillId="0" borderId="12" xfId="0" applyFont="1" applyBorder="1" applyAlignment="1" applyProtection="1">
      <alignment vertical="top" wrapText="1"/>
      <protection/>
    </xf>
    <xf numFmtId="0" fontId="5" fillId="0" borderId="10" xfId="0" applyFont="1" applyBorder="1" applyAlignment="1" applyProtection="1">
      <alignment vertical="top"/>
      <protection/>
    </xf>
    <xf numFmtId="0" fontId="2" fillId="0" borderId="10" xfId="0" applyFont="1" applyBorder="1" applyAlignment="1" applyProtection="1">
      <alignment vertical="center" wrapText="1"/>
      <protection/>
    </xf>
    <xf numFmtId="0" fontId="5" fillId="0" borderId="10" xfId="0" applyFont="1" applyBorder="1" applyAlignment="1" applyProtection="1">
      <alignment horizontal="center" vertical="center" wrapText="1"/>
      <protection/>
    </xf>
    <xf numFmtId="0" fontId="2" fillId="0" borderId="48" xfId="0" applyFont="1" applyBorder="1" applyAlignment="1" applyProtection="1">
      <alignment vertical="top" wrapText="1"/>
      <protection/>
    </xf>
    <xf numFmtId="0" fontId="2" fillId="0" borderId="12" xfId="0" applyFont="1" applyBorder="1" applyAlignment="1" applyProtection="1">
      <alignment vertical="top" wrapText="1"/>
      <protection/>
    </xf>
    <xf numFmtId="172" fontId="5" fillId="33" borderId="10" xfId="0" applyNumberFormat="1" applyFont="1" applyFill="1" applyBorder="1" applyAlignment="1" applyProtection="1">
      <alignment horizontal="center" vertical="center" wrapText="1"/>
      <protection locked="0"/>
    </xf>
    <xf numFmtId="0" fontId="2" fillId="0" borderId="48" xfId="0" applyFont="1" applyBorder="1" applyAlignment="1" applyProtection="1">
      <alignment horizontal="center" vertical="top"/>
      <protection/>
    </xf>
    <xf numFmtId="0" fontId="2" fillId="0" borderId="12" xfId="0" applyFont="1" applyBorder="1" applyAlignment="1" applyProtection="1">
      <alignment vertical="top"/>
      <protection/>
    </xf>
    <xf numFmtId="0" fontId="2" fillId="0" borderId="18" xfId="0" applyFont="1" applyBorder="1" applyAlignment="1" applyProtection="1">
      <alignment vertical="top"/>
      <protection/>
    </xf>
    <xf numFmtId="0" fontId="5" fillId="0" borderId="10" xfId="0" applyFont="1" applyBorder="1" applyAlignment="1" applyProtection="1">
      <alignment horizontal="justify" wrapText="1"/>
      <protection/>
    </xf>
    <xf numFmtId="0" fontId="5" fillId="0" borderId="10" xfId="0" applyFont="1" applyBorder="1" applyAlignment="1" applyProtection="1">
      <alignment wrapText="1"/>
      <protection/>
    </xf>
    <xf numFmtId="0" fontId="5" fillId="0" borderId="10" xfId="0" applyFont="1" applyBorder="1" applyAlignment="1" applyProtection="1">
      <alignment horizontal="justify" vertical="top" wrapText="1"/>
      <protection/>
    </xf>
    <xf numFmtId="0" fontId="2" fillId="0" borderId="10" xfId="0" applyFont="1" applyBorder="1" applyAlignment="1" applyProtection="1">
      <alignment horizontal="justify" vertical="top" wrapText="1"/>
      <protection/>
    </xf>
    <xf numFmtId="0" fontId="2" fillId="0" borderId="10" xfId="0" applyFont="1" applyBorder="1" applyAlignment="1" applyProtection="1">
      <alignment vertical="top" wrapText="1"/>
      <protection/>
    </xf>
    <xf numFmtId="0" fontId="2" fillId="0" borderId="48" xfId="0" applyFont="1" applyFill="1" applyBorder="1" applyAlignment="1" applyProtection="1">
      <alignment horizontal="center" vertical="center"/>
      <protection/>
    </xf>
    <xf numFmtId="0" fontId="2" fillId="0" borderId="12" xfId="0" applyFont="1" applyBorder="1" applyAlignment="1" applyProtection="1">
      <alignment/>
      <protection/>
    </xf>
    <xf numFmtId="0" fontId="1" fillId="0" borderId="12" xfId="0" applyFont="1" applyBorder="1" applyAlignment="1" applyProtection="1">
      <alignment/>
      <protection/>
    </xf>
    <xf numFmtId="0" fontId="1" fillId="0" borderId="18" xfId="0" applyFont="1" applyBorder="1" applyAlignment="1" applyProtection="1">
      <alignment/>
      <protection/>
    </xf>
    <xf numFmtId="0" fontId="20" fillId="0" borderId="10" xfId="0" applyFont="1" applyBorder="1" applyAlignment="1" applyProtection="1">
      <alignment horizontal="justify" vertical="top" wrapText="1"/>
      <protection/>
    </xf>
    <xf numFmtId="0" fontId="2" fillId="0" borderId="10" xfId="0" applyFont="1" applyBorder="1" applyAlignment="1" applyProtection="1">
      <alignment horizontal="justify" vertical="top" wrapText="1"/>
      <protection/>
    </xf>
    <xf numFmtId="0" fontId="2" fillId="0" borderId="10" xfId="0" applyFont="1" applyBorder="1" applyAlignment="1" applyProtection="1">
      <alignment vertical="top" wrapText="1"/>
      <protection/>
    </xf>
    <xf numFmtId="0" fontId="21" fillId="0" borderId="0" xfId="0" applyFont="1" applyAlignment="1">
      <alignment horizontal="center"/>
    </xf>
  </cellXfs>
  <cellStyles count="49">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Percent" xfId="45"/>
    <cellStyle name="Followed Hyperlink" xfId="46"/>
    <cellStyle name="Poznámka" xfId="47"/>
    <cellStyle name="Prepojená bunka" xfId="48"/>
    <cellStyle name="Spolu" xfId="49"/>
    <cellStyle name="Text upozornenia" xfId="50"/>
    <cellStyle name="Titul" xfId="51"/>
    <cellStyle name="Vstup" xfId="52"/>
    <cellStyle name="Výpočet" xfId="53"/>
    <cellStyle name="Výstup" xfId="54"/>
    <cellStyle name="Vysvetľujúci text" xfId="55"/>
    <cellStyle name="Zlá" xfId="56"/>
    <cellStyle name="Zvýraznenie1" xfId="57"/>
    <cellStyle name="Zvýraznenie2" xfId="58"/>
    <cellStyle name="Zvýraznenie3" xfId="59"/>
    <cellStyle name="Zvýraznenie4" xfId="60"/>
    <cellStyle name="Zvýraznenie5" xfId="61"/>
    <cellStyle name="Zvýraznenie6" xfId="62"/>
  </cellStyles>
  <dxfs count="2">
    <dxf>
      <font>
        <b val="0"/>
        <i val="0"/>
        <strike val="0"/>
        <color indexed="12"/>
      </font>
    </dxf>
    <dxf>
      <font>
        <b val="0"/>
        <i val="0"/>
        <strike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hdm-kalna.sk" TargetMode="External" /><Relationship Id="rId2" Type="http://schemas.openxmlformats.org/officeDocument/2006/relationships/hyperlink" Target="http://www.hdm-kalna.sk/" TargetMode="External" /><Relationship Id="rId3" Type="http://schemas.openxmlformats.org/officeDocument/2006/relationships/hyperlink" Target="http://www.hdm-kalna.sk/"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0"/>
  </sheetPr>
  <dimension ref="A1:N406"/>
  <sheetViews>
    <sheetView showGridLines="0" tabSelected="1" zoomScale="85" zoomScaleNormal="85" zoomScalePageLayoutView="0" workbookViewId="0" topLeftCell="A1">
      <selection activeCell="A1" sqref="A1"/>
    </sheetView>
  </sheetViews>
  <sheetFormatPr defaultColWidth="9.140625" defaultRowHeight="12.75"/>
  <cols>
    <col min="1" max="1" width="31.28125" style="32" customWidth="1"/>
    <col min="2" max="2" width="21.140625" style="18" customWidth="1"/>
    <col min="3" max="3" width="19.28125" style="32" customWidth="1"/>
    <col min="4" max="4" width="12.421875" style="18" customWidth="1"/>
    <col min="5" max="5" width="17.28125" style="18" customWidth="1"/>
    <col min="6" max="6" width="12.28125" style="18" customWidth="1"/>
    <col min="7" max="7" width="10.28125" style="18" customWidth="1"/>
    <col min="8" max="8" width="11.7109375" style="18" bestFit="1" customWidth="1"/>
    <col min="9" max="9" width="9.7109375" style="18" customWidth="1"/>
    <col min="10" max="16384" width="9.140625" style="18" customWidth="1"/>
  </cols>
  <sheetData>
    <row r="1" spans="1:9" ht="15.75">
      <c r="A1" s="217" t="s">
        <v>808</v>
      </c>
      <c r="B1" s="531" t="s">
        <v>205</v>
      </c>
      <c r="C1" s="386"/>
      <c r="D1" s="386"/>
      <c r="E1" s="386"/>
      <c r="F1" s="386"/>
      <c r="G1" s="214"/>
      <c r="H1" s="214"/>
      <c r="I1" s="214"/>
    </row>
    <row r="2" spans="1:9" ht="17.25" customHeight="1">
      <c r="A2" s="532" t="s">
        <v>720</v>
      </c>
      <c r="B2" s="533"/>
      <c r="C2" s="533"/>
      <c r="D2" s="533"/>
      <c r="E2" s="533"/>
      <c r="F2" s="533"/>
      <c r="G2" s="533"/>
      <c r="H2" s="533"/>
      <c r="I2" s="533"/>
    </row>
    <row r="3" spans="2:9" ht="18" customHeight="1">
      <c r="B3" s="532" t="s">
        <v>277</v>
      </c>
      <c r="C3" s="338"/>
      <c r="D3" s="338"/>
      <c r="E3" s="338"/>
      <c r="F3" s="338"/>
      <c r="G3" s="212"/>
      <c r="H3" s="215"/>
      <c r="I3" s="212"/>
    </row>
    <row r="4" spans="1:9" ht="15.75">
      <c r="A4" s="474" t="s">
        <v>363</v>
      </c>
      <c r="B4" s="384"/>
      <c r="C4" s="113"/>
      <c r="D4" s="529"/>
      <c r="E4" s="530"/>
      <c r="F4" s="530"/>
      <c r="G4" s="530"/>
      <c r="H4" s="530"/>
      <c r="I4" s="218"/>
    </row>
    <row r="5" spans="1:9" ht="13.5" thickBot="1">
      <c r="A5" s="112"/>
      <c r="B5" s="114"/>
      <c r="C5" s="113"/>
      <c r="D5" s="529"/>
      <c r="E5" s="530"/>
      <c r="F5" s="530"/>
      <c r="G5" s="530"/>
      <c r="H5" s="530"/>
      <c r="I5" s="218"/>
    </row>
    <row r="6" spans="1:9" ht="13.5" thickBot="1">
      <c r="A6" s="115" t="s">
        <v>206</v>
      </c>
      <c r="B6" s="16" t="s">
        <v>841</v>
      </c>
      <c r="C6" s="20"/>
      <c r="D6" s="116" t="s">
        <v>370</v>
      </c>
      <c r="E6" s="442" t="s">
        <v>812</v>
      </c>
      <c r="F6" s="513"/>
      <c r="G6" s="513"/>
      <c r="H6" s="513"/>
      <c r="I6" s="514"/>
    </row>
    <row r="7" spans="1:9" s="113" customFormat="1" ht="13.5" thickBot="1">
      <c r="A7" s="202"/>
      <c r="B7" s="84"/>
      <c r="C7" s="122"/>
      <c r="D7" s="154"/>
      <c r="E7" s="84"/>
      <c r="F7" s="178"/>
      <c r="G7" s="178"/>
      <c r="H7" s="178"/>
      <c r="I7" s="178"/>
    </row>
    <row r="8" spans="1:9" ht="13.5" thickBot="1">
      <c r="A8" s="115" t="s">
        <v>1</v>
      </c>
      <c r="B8" s="157" t="s">
        <v>2</v>
      </c>
      <c r="C8" s="17" t="s">
        <v>842</v>
      </c>
      <c r="D8" s="157" t="s">
        <v>3</v>
      </c>
      <c r="E8" s="17" t="s">
        <v>843</v>
      </c>
      <c r="F8" s="155"/>
      <c r="G8" s="155"/>
      <c r="H8" s="155"/>
      <c r="I8" s="156"/>
    </row>
    <row r="9" spans="1:9" ht="13.5" customHeight="1" thickBot="1">
      <c r="A9" s="114"/>
      <c r="B9" s="21"/>
      <c r="C9" s="22"/>
      <c r="D9" s="216"/>
      <c r="E9" s="21"/>
      <c r="F9" s="21"/>
      <c r="G9" s="23"/>
      <c r="H9" s="23"/>
      <c r="I9" s="23"/>
    </row>
    <row r="10" spans="1:9" ht="13.5" thickBot="1">
      <c r="A10" s="115" t="s">
        <v>712</v>
      </c>
      <c r="B10" s="442" t="s">
        <v>788</v>
      </c>
      <c r="C10" s="515"/>
      <c r="D10" s="515"/>
      <c r="E10" s="515"/>
      <c r="F10" s="515"/>
      <c r="G10" s="515"/>
      <c r="H10" s="515"/>
      <c r="I10" s="516"/>
    </row>
    <row r="11" spans="1:9" s="24" customFormat="1" ht="13.5" customHeight="1" thickBot="1">
      <c r="A11" s="22"/>
      <c r="B11" s="22"/>
      <c r="C11" s="22"/>
      <c r="E11" s="22"/>
      <c r="F11" s="22"/>
      <c r="G11" s="22"/>
      <c r="H11" s="22"/>
      <c r="I11" s="22"/>
    </row>
    <row r="12" spans="1:9" ht="18.75" customHeight="1" thickBot="1">
      <c r="A12" s="117" t="s">
        <v>364</v>
      </c>
      <c r="B12" s="442" t="s">
        <v>813</v>
      </c>
      <c r="C12" s="457"/>
      <c r="D12" s="457"/>
      <c r="E12" s="457"/>
      <c r="F12" s="457"/>
      <c r="G12" s="457"/>
      <c r="H12" s="457"/>
      <c r="I12" s="458"/>
    </row>
    <row r="13" spans="1:9" ht="9.75" customHeight="1" thickBot="1">
      <c r="A13" s="22"/>
      <c r="B13" s="20"/>
      <c r="C13" s="20"/>
      <c r="D13" s="20"/>
      <c r="E13" s="20"/>
      <c r="F13" s="20"/>
      <c r="G13" s="20"/>
      <c r="H13" s="20"/>
      <c r="I13" s="20"/>
    </row>
    <row r="14" spans="1:9" ht="12.75">
      <c r="A14" s="111" t="s">
        <v>371</v>
      </c>
      <c r="B14" s="453"/>
      <c r="C14" s="453"/>
      <c r="D14" s="25"/>
      <c r="E14" s="25"/>
      <c r="F14" s="25"/>
      <c r="G14" s="25"/>
      <c r="H14" s="25"/>
      <c r="I14" s="26"/>
    </row>
    <row r="15" spans="1:9" ht="12.75">
      <c r="A15" s="118" t="s">
        <v>365</v>
      </c>
      <c r="B15" s="526" t="s">
        <v>814</v>
      </c>
      <c r="C15" s="527"/>
      <c r="D15" s="527"/>
      <c r="E15" s="527"/>
      <c r="F15" s="527"/>
      <c r="G15" s="527"/>
      <c r="H15" s="527"/>
      <c r="I15" s="528"/>
    </row>
    <row r="16" spans="1:9" ht="12.75">
      <c r="A16" s="118" t="s">
        <v>392</v>
      </c>
      <c r="B16" s="526" t="s">
        <v>815</v>
      </c>
      <c r="C16" s="527"/>
      <c r="D16" s="527"/>
      <c r="E16" s="527"/>
      <c r="F16" s="527"/>
      <c r="G16" s="527"/>
      <c r="H16" s="527"/>
      <c r="I16" s="528"/>
    </row>
    <row r="17" spans="1:9" ht="13.5" thickBot="1">
      <c r="A17" s="119" t="s">
        <v>357</v>
      </c>
      <c r="B17" s="454" t="s">
        <v>816</v>
      </c>
      <c r="C17" s="455"/>
      <c r="D17" s="455"/>
      <c r="E17" s="455"/>
      <c r="F17" s="455"/>
      <c r="G17" s="455"/>
      <c r="H17" s="455"/>
      <c r="I17" s="456"/>
    </row>
    <row r="18" spans="1:9" ht="9.75" customHeight="1" thickBot="1">
      <c r="A18" s="27"/>
      <c r="B18" s="20"/>
      <c r="C18" s="18"/>
      <c r="I18" s="20"/>
    </row>
    <row r="19" spans="1:9" ht="13.5" thickBot="1">
      <c r="A19" s="115" t="s">
        <v>380</v>
      </c>
      <c r="B19" s="442" t="s">
        <v>817</v>
      </c>
      <c r="C19" s="442"/>
      <c r="D19" s="442"/>
      <c r="E19" s="442"/>
      <c r="F19" s="442"/>
      <c r="G19" s="442"/>
      <c r="H19" s="442"/>
      <c r="I19" s="443"/>
    </row>
    <row r="20" spans="1:9" ht="9.75" customHeight="1" thickBot="1">
      <c r="A20" s="20"/>
      <c r="B20" s="20"/>
      <c r="C20" s="20"/>
      <c r="I20" s="20"/>
    </row>
    <row r="21" spans="1:9" ht="13.5" thickBot="1">
      <c r="A21" s="115" t="s">
        <v>372</v>
      </c>
      <c r="B21" s="120" t="s">
        <v>366</v>
      </c>
      <c r="C21" s="17" t="s">
        <v>452</v>
      </c>
      <c r="D21" s="161"/>
      <c r="E21" s="120" t="s">
        <v>367</v>
      </c>
      <c r="F21" s="442" t="s">
        <v>818</v>
      </c>
      <c r="G21" s="457"/>
      <c r="H21" s="457"/>
      <c r="I21" s="458"/>
    </row>
    <row r="22" spans="1:9" ht="9.75" customHeight="1" thickBot="1">
      <c r="A22" s="19"/>
      <c r="B22" s="19"/>
      <c r="C22" s="22"/>
      <c r="D22" s="20"/>
      <c r="E22" s="19"/>
      <c r="I22" s="20"/>
    </row>
    <row r="23" spans="1:9" ht="13.5" thickBot="1">
      <c r="A23" s="115" t="s">
        <v>373</v>
      </c>
      <c r="B23" s="120" t="s">
        <v>366</v>
      </c>
      <c r="C23" s="17" t="s">
        <v>452</v>
      </c>
      <c r="D23" s="161"/>
      <c r="E23" s="120" t="s">
        <v>367</v>
      </c>
      <c r="F23" s="442" t="s">
        <v>819</v>
      </c>
      <c r="G23" s="457"/>
      <c r="H23" s="457"/>
      <c r="I23" s="458"/>
    </row>
    <row r="24" spans="1:9" ht="13.5" thickBot="1">
      <c r="A24" s="20"/>
      <c r="B24" s="20"/>
      <c r="C24" s="20"/>
      <c r="E24" s="20"/>
      <c r="F24" s="20"/>
      <c r="G24" s="20"/>
      <c r="H24" s="20"/>
      <c r="I24" s="20"/>
    </row>
    <row r="25" spans="1:9" ht="13.5" thickBot="1">
      <c r="A25" s="115" t="s">
        <v>614</v>
      </c>
      <c r="B25" s="471" t="s">
        <v>820</v>
      </c>
      <c r="C25" s="457"/>
      <c r="D25" s="457"/>
      <c r="E25" s="457"/>
      <c r="F25" s="457"/>
      <c r="G25" s="457"/>
      <c r="H25" s="457"/>
      <c r="I25" s="458"/>
    </row>
    <row r="26" spans="1:9" ht="7.5" customHeight="1" thickBot="1">
      <c r="A26" s="19"/>
      <c r="B26" s="21"/>
      <c r="C26" s="21"/>
      <c r="D26" s="28"/>
      <c r="E26" s="28"/>
      <c r="F26" s="28"/>
      <c r="G26" s="28"/>
      <c r="H26" s="28"/>
      <c r="I26" s="28"/>
    </row>
    <row r="27" spans="1:9" ht="13.5" thickBot="1">
      <c r="A27" s="115" t="s">
        <v>556</v>
      </c>
      <c r="B27" s="471" t="s">
        <v>822</v>
      </c>
      <c r="C27" s="472"/>
      <c r="D27" s="472"/>
      <c r="E27" s="472"/>
      <c r="F27" s="472"/>
      <c r="G27" s="472"/>
      <c r="H27" s="472"/>
      <c r="I27" s="473"/>
    </row>
    <row r="28" spans="1:9" ht="9.75" customHeight="1" thickBot="1">
      <c r="A28" s="20"/>
      <c r="B28" s="20"/>
      <c r="C28" s="20"/>
      <c r="D28" s="20"/>
      <c r="E28" s="20"/>
      <c r="F28" s="20"/>
      <c r="G28" s="20"/>
      <c r="H28" s="20"/>
      <c r="I28" s="29"/>
    </row>
    <row r="29" spans="1:9" ht="13.5" thickBot="1">
      <c r="A29" s="115" t="s">
        <v>374</v>
      </c>
      <c r="B29" s="442" t="s">
        <v>789</v>
      </c>
      <c r="C29" s="446"/>
      <c r="D29" s="20"/>
      <c r="E29" s="401" t="s">
        <v>675</v>
      </c>
      <c r="F29" s="402"/>
      <c r="G29" s="442" t="s">
        <v>821</v>
      </c>
      <c r="H29" s="442"/>
      <c r="I29" s="446"/>
    </row>
    <row r="30" spans="1:9" ht="9.75" customHeight="1" thickBot="1">
      <c r="A30" s="18"/>
      <c r="B30" s="20"/>
      <c r="C30" s="20"/>
      <c r="D30" s="20"/>
      <c r="E30" s="20"/>
      <c r="F30" s="20"/>
      <c r="G30" s="20"/>
      <c r="H30" s="20"/>
      <c r="I30" s="20"/>
    </row>
    <row r="31" spans="1:9" ht="9.75" customHeight="1">
      <c r="A31" s="439" t="s">
        <v>375</v>
      </c>
      <c r="B31" s="519" t="s">
        <v>813</v>
      </c>
      <c r="C31" s="520"/>
      <c r="D31" s="520"/>
      <c r="E31" s="520"/>
      <c r="F31" s="520"/>
      <c r="G31" s="520"/>
      <c r="H31" s="520"/>
      <c r="I31" s="521"/>
    </row>
    <row r="32" spans="1:9" ht="9.75" customHeight="1">
      <c r="A32" s="517"/>
      <c r="B32" s="522"/>
      <c r="C32" s="522"/>
      <c r="D32" s="522"/>
      <c r="E32" s="522"/>
      <c r="F32" s="522"/>
      <c r="G32" s="522"/>
      <c r="H32" s="522"/>
      <c r="I32" s="523"/>
    </row>
    <row r="33" spans="1:9" ht="13.5" thickBot="1">
      <c r="A33" s="518"/>
      <c r="B33" s="524"/>
      <c r="C33" s="524"/>
      <c r="D33" s="524"/>
      <c r="E33" s="524"/>
      <c r="F33" s="524"/>
      <c r="G33" s="524"/>
      <c r="H33" s="524"/>
      <c r="I33" s="525"/>
    </row>
    <row r="34" spans="1:9" ht="13.5" thickBot="1">
      <c r="A34" s="19"/>
      <c r="B34" s="84"/>
      <c r="C34" s="85"/>
      <c r="D34" s="85"/>
      <c r="E34" s="85"/>
      <c r="F34" s="85"/>
      <c r="G34" s="85"/>
      <c r="H34" s="85"/>
      <c r="I34" s="85"/>
    </row>
    <row r="35" spans="1:9" ht="26.25" customHeight="1">
      <c r="A35" s="354" t="s">
        <v>8</v>
      </c>
      <c r="B35" s="542" t="s">
        <v>790</v>
      </c>
      <c r="C35" s="558" t="s">
        <v>131</v>
      </c>
      <c r="D35" s="559"/>
      <c r="E35" s="559"/>
      <c r="F35" s="463" t="s">
        <v>822</v>
      </c>
      <c r="G35" s="464"/>
      <c r="H35" s="464"/>
      <c r="I35" s="465"/>
    </row>
    <row r="36" spans="1:9" ht="12.75">
      <c r="A36" s="540"/>
      <c r="B36" s="543"/>
      <c r="C36" s="560"/>
      <c r="D36" s="560"/>
      <c r="E36" s="560"/>
      <c r="F36" s="466"/>
      <c r="G36" s="466"/>
      <c r="H36" s="466"/>
      <c r="I36" s="467"/>
    </row>
    <row r="37" spans="1:9" ht="12.75">
      <c r="A37" s="540"/>
      <c r="B37" s="543"/>
      <c r="C37" s="560"/>
      <c r="D37" s="560"/>
      <c r="E37" s="560"/>
      <c r="F37" s="466"/>
      <c r="G37" s="466"/>
      <c r="H37" s="466"/>
      <c r="I37" s="467"/>
    </row>
    <row r="38" spans="1:9" ht="12.75">
      <c r="A38" s="540"/>
      <c r="B38" s="543"/>
      <c r="C38" s="295" t="s">
        <v>710</v>
      </c>
      <c r="D38" s="547"/>
      <c r="E38" s="547"/>
      <c r="F38" s="550">
        <v>41397</v>
      </c>
      <c r="G38" s="551"/>
      <c r="H38" s="551"/>
      <c r="I38" s="552"/>
    </row>
    <row r="39" spans="1:9" ht="12.75">
      <c r="A39" s="540"/>
      <c r="B39" s="543"/>
      <c r="C39" s="548"/>
      <c r="D39" s="549"/>
      <c r="E39" s="549"/>
      <c r="F39" s="553"/>
      <c r="G39" s="553"/>
      <c r="H39" s="553"/>
      <c r="I39" s="554"/>
    </row>
    <row r="40" spans="1:9" ht="13.5" thickBot="1">
      <c r="A40" s="541"/>
      <c r="B40" s="544"/>
      <c r="C40" s="545" t="s">
        <v>809</v>
      </c>
      <c r="D40" s="546"/>
      <c r="E40" s="546"/>
      <c r="F40" s="555"/>
      <c r="G40" s="556"/>
      <c r="H40" s="556"/>
      <c r="I40" s="557"/>
    </row>
    <row r="41" spans="1:9" ht="13.5" thickBot="1">
      <c r="A41" s="213"/>
      <c r="B41" s="131"/>
      <c r="C41" s="131"/>
      <c r="D41" s="131"/>
      <c r="E41" s="131"/>
      <c r="F41" s="131"/>
      <c r="G41" s="131"/>
      <c r="H41" s="131"/>
      <c r="I41" s="131"/>
    </row>
    <row r="42" spans="1:9" ht="12.75">
      <c r="A42" s="447" t="s">
        <v>174</v>
      </c>
      <c r="B42" s="534" t="s">
        <v>823</v>
      </c>
      <c r="C42" s="534"/>
      <c r="D42" s="534"/>
      <c r="E42" s="534"/>
      <c r="F42" s="534"/>
      <c r="G42" s="534"/>
      <c r="H42" s="534"/>
      <c r="I42" s="535"/>
    </row>
    <row r="43" spans="1:14" ht="12.75">
      <c r="A43" s="448"/>
      <c r="B43" s="536"/>
      <c r="C43" s="536"/>
      <c r="D43" s="536"/>
      <c r="E43" s="536"/>
      <c r="F43" s="536"/>
      <c r="G43" s="536"/>
      <c r="H43" s="536"/>
      <c r="I43" s="537"/>
      <c r="J43" s="20"/>
      <c r="K43" s="20"/>
      <c r="L43" s="20"/>
      <c r="M43" s="20"/>
      <c r="N43" s="20"/>
    </row>
    <row r="44" spans="1:14" ht="12.75">
      <c r="A44" s="448"/>
      <c r="B44" s="536"/>
      <c r="C44" s="536"/>
      <c r="D44" s="536"/>
      <c r="E44" s="536"/>
      <c r="F44" s="536"/>
      <c r="G44" s="536"/>
      <c r="H44" s="536"/>
      <c r="I44" s="537"/>
      <c r="J44" s="20"/>
      <c r="K44" s="20"/>
      <c r="L44" s="20"/>
      <c r="M44" s="20"/>
      <c r="N44" s="20"/>
    </row>
    <row r="45" spans="1:14" ht="12.75">
      <c r="A45" s="448"/>
      <c r="B45" s="536"/>
      <c r="C45" s="536"/>
      <c r="D45" s="536"/>
      <c r="E45" s="536"/>
      <c r="F45" s="536"/>
      <c r="G45" s="536"/>
      <c r="H45" s="536"/>
      <c r="I45" s="537"/>
      <c r="J45" s="20"/>
      <c r="K45" s="20"/>
      <c r="L45" s="20"/>
      <c r="M45" s="20"/>
      <c r="N45" s="20"/>
    </row>
    <row r="46" spans="1:14" ht="12.75">
      <c r="A46" s="448"/>
      <c r="B46" s="536"/>
      <c r="C46" s="536"/>
      <c r="D46" s="536"/>
      <c r="E46" s="536"/>
      <c r="F46" s="536"/>
      <c r="G46" s="536"/>
      <c r="H46" s="536"/>
      <c r="I46" s="537"/>
      <c r="J46" s="20"/>
      <c r="K46" s="20"/>
      <c r="L46" s="20"/>
      <c r="M46" s="20"/>
      <c r="N46" s="20"/>
    </row>
    <row r="47" spans="1:14" ht="12.75">
      <c r="A47" s="448"/>
      <c r="B47" s="536"/>
      <c r="C47" s="536"/>
      <c r="D47" s="536"/>
      <c r="E47" s="536"/>
      <c r="F47" s="536"/>
      <c r="G47" s="536"/>
      <c r="H47" s="536"/>
      <c r="I47" s="537"/>
      <c r="J47" s="20"/>
      <c r="K47" s="20"/>
      <c r="L47" s="20"/>
      <c r="M47" s="20"/>
      <c r="N47" s="20"/>
    </row>
    <row r="48" spans="1:14" ht="13.5" thickBot="1">
      <c r="A48" s="449"/>
      <c r="B48" s="538"/>
      <c r="C48" s="538"/>
      <c r="D48" s="538"/>
      <c r="E48" s="538"/>
      <c r="F48" s="538"/>
      <c r="G48" s="538"/>
      <c r="H48" s="538"/>
      <c r="I48" s="539"/>
      <c r="J48" s="20"/>
      <c r="K48" s="20"/>
      <c r="L48" s="20"/>
      <c r="M48" s="20"/>
      <c r="N48" s="20"/>
    </row>
    <row r="49" spans="1:9" ht="12.75">
      <c r="A49" s="122"/>
      <c r="B49" s="122"/>
      <c r="C49" s="179"/>
      <c r="D49" s="30"/>
      <c r="E49" s="30"/>
      <c r="F49" s="20"/>
      <c r="G49" s="20"/>
      <c r="H49" s="20"/>
      <c r="I49" s="20"/>
    </row>
    <row r="50" spans="1:9" ht="15">
      <c r="A50" s="474" t="s">
        <v>147</v>
      </c>
      <c r="B50" s="475"/>
      <c r="C50" s="475"/>
      <c r="D50" s="20"/>
      <c r="E50" s="20"/>
      <c r="F50" s="20"/>
      <c r="G50" s="20"/>
      <c r="H50" s="20"/>
      <c r="I50" s="20"/>
    </row>
    <row r="51" spans="1:9" ht="15">
      <c r="A51" s="162"/>
      <c r="B51" s="163"/>
      <c r="C51" s="163"/>
      <c r="D51" s="20"/>
      <c r="E51" s="20"/>
      <c r="F51" s="20"/>
      <c r="G51" s="20"/>
      <c r="H51" s="20"/>
      <c r="I51" s="20"/>
    </row>
    <row r="52" spans="1:9" ht="15.75" customHeight="1">
      <c r="A52" s="286" t="s">
        <v>388</v>
      </c>
      <c r="B52" s="287"/>
      <c r="C52" s="287"/>
      <c r="D52" s="287"/>
      <c r="E52" s="287"/>
      <c r="F52" s="288"/>
      <c r="G52" s="289" t="s">
        <v>791</v>
      </c>
      <c r="H52" s="290"/>
      <c r="I52" s="291"/>
    </row>
    <row r="53" spans="1:9" ht="15.75" thickBot="1">
      <c r="A53" s="162"/>
      <c r="B53" s="163"/>
      <c r="C53" s="163"/>
      <c r="D53" s="20"/>
      <c r="E53" s="20"/>
      <c r="F53" s="20"/>
      <c r="G53" s="20"/>
      <c r="H53" s="20"/>
      <c r="I53" s="20"/>
    </row>
    <row r="54" spans="1:9" ht="13.5" thickBot="1">
      <c r="A54" s="502" t="s">
        <v>207</v>
      </c>
      <c r="B54" s="503"/>
      <c r="C54" s="508" t="s">
        <v>169</v>
      </c>
      <c r="D54" s="508"/>
      <c r="E54" s="508"/>
      <c r="F54" s="504" t="s">
        <v>648</v>
      </c>
      <c r="G54" s="504"/>
      <c r="H54" s="504"/>
      <c r="I54" s="505"/>
    </row>
    <row r="55" spans="1:9" ht="12.75">
      <c r="A55" s="509" t="s">
        <v>752</v>
      </c>
      <c r="B55" s="510"/>
      <c r="C55" s="506" t="s">
        <v>170</v>
      </c>
      <c r="D55" s="507"/>
      <c r="E55" s="507"/>
      <c r="F55" s="468" t="s">
        <v>148</v>
      </c>
      <c r="G55" s="468"/>
      <c r="H55" s="468"/>
      <c r="I55" s="469"/>
    </row>
    <row r="56" spans="1:9" ht="12.75">
      <c r="A56" s="511"/>
      <c r="B56" s="512"/>
      <c r="C56" s="444" t="s">
        <v>171</v>
      </c>
      <c r="D56" s="445"/>
      <c r="E56" s="445"/>
      <c r="F56" s="421" t="s">
        <v>149</v>
      </c>
      <c r="G56" s="421"/>
      <c r="H56" s="421"/>
      <c r="I56" s="422"/>
    </row>
    <row r="57" spans="1:9" ht="12.75">
      <c r="A57" s="511"/>
      <c r="B57" s="512"/>
      <c r="C57" s="444" t="s">
        <v>558</v>
      </c>
      <c r="D57" s="445"/>
      <c r="E57" s="445"/>
      <c r="F57" s="421" t="s">
        <v>649</v>
      </c>
      <c r="G57" s="421"/>
      <c r="H57" s="421"/>
      <c r="I57" s="422"/>
    </row>
    <row r="58" spans="1:9" ht="12.75">
      <c r="A58" s="511"/>
      <c r="B58" s="512"/>
      <c r="C58" s="444" t="s">
        <v>555</v>
      </c>
      <c r="D58" s="445"/>
      <c r="E58" s="445"/>
      <c r="F58" s="421" t="s">
        <v>475</v>
      </c>
      <c r="G58" s="421"/>
      <c r="H58" s="421"/>
      <c r="I58" s="422"/>
    </row>
    <row r="59" spans="1:9" ht="25.5" customHeight="1">
      <c r="A59" s="366"/>
      <c r="B59" s="367"/>
      <c r="C59" s="444" t="s">
        <v>172</v>
      </c>
      <c r="D59" s="445"/>
      <c r="E59" s="445"/>
      <c r="F59" s="421" t="s">
        <v>150</v>
      </c>
      <c r="G59" s="421"/>
      <c r="H59" s="421"/>
      <c r="I59" s="422"/>
    </row>
    <row r="60" spans="1:9" ht="26.25" customHeight="1">
      <c r="A60" s="368"/>
      <c r="B60" s="367"/>
      <c r="C60" s="423" t="s">
        <v>173</v>
      </c>
      <c r="D60" s="424"/>
      <c r="E60" s="425"/>
      <c r="F60" s="459" t="s">
        <v>151</v>
      </c>
      <c r="G60" s="459"/>
      <c r="H60" s="459"/>
      <c r="I60" s="433"/>
    </row>
    <row r="61" spans="1:9" ht="26.25" customHeight="1" thickBot="1">
      <c r="A61" s="369"/>
      <c r="B61" s="370"/>
      <c r="C61" s="426"/>
      <c r="D61" s="427"/>
      <c r="E61" s="428"/>
      <c r="F61" s="460"/>
      <c r="G61" s="460"/>
      <c r="H61" s="460"/>
      <c r="I61" s="461"/>
    </row>
    <row r="62" spans="1:9" ht="13.5" thickBot="1">
      <c r="A62" s="180" t="s">
        <v>754</v>
      </c>
      <c r="B62" s="181"/>
      <c r="C62" s="179"/>
      <c r="D62" s="179"/>
      <c r="E62" s="179"/>
      <c r="F62" s="122"/>
      <c r="G62" s="122"/>
      <c r="H62" s="122"/>
      <c r="I62" s="122"/>
    </row>
    <row r="63" spans="1:9" ht="12.75">
      <c r="A63" s="452" t="s">
        <v>208</v>
      </c>
      <c r="B63" s="450"/>
      <c r="C63" s="450" t="s">
        <v>169</v>
      </c>
      <c r="D63" s="451"/>
      <c r="E63" s="451"/>
      <c r="F63" s="364" t="s">
        <v>648</v>
      </c>
      <c r="G63" s="364"/>
      <c r="H63" s="364"/>
      <c r="I63" s="365"/>
    </row>
    <row r="64" spans="1:9" ht="12.75">
      <c r="A64" s="429" t="s">
        <v>753</v>
      </c>
      <c r="B64" s="430"/>
      <c r="C64" s="434" t="s">
        <v>772</v>
      </c>
      <c r="D64" s="435"/>
      <c r="E64" s="436"/>
      <c r="F64" s="431" t="s">
        <v>731</v>
      </c>
      <c r="G64" s="432"/>
      <c r="H64" s="432"/>
      <c r="I64" s="433"/>
    </row>
    <row r="65" spans="1:9" ht="21" customHeight="1">
      <c r="A65" s="462" t="s">
        <v>164</v>
      </c>
      <c r="B65" s="412"/>
      <c r="C65" s="399"/>
      <c r="D65" s="399"/>
      <c r="E65" s="400"/>
      <c r="F65" s="342"/>
      <c r="G65" s="343"/>
      <c r="H65" s="343"/>
      <c r="I65" s="383"/>
    </row>
    <row r="66" spans="1:9" ht="90.75" customHeight="1">
      <c r="A66" s="411"/>
      <c r="B66" s="412"/>
      <c r="C66" s="302" t="s">
        <v>773</v>
      </c>
      <c r="D66" s="303"/>
      <c r="E66" s="303"/>
      <c r="F66" s="304" t="s">
        <v>732</v>
      </c>
      <c r="G66" s="304"/>
      <c r="H66" s="304"/>
      <c r="I66" s="305"/>
    </row>
    <row r="67" spans="1:9" ht="21.75" customHeight="1">
      <c r="A67" s="437" t="s">
        <v>755</v>
      </c>
      <c r="B67" s="438"/>
      <c r="C67" s="302" t="s">
        <v>756</v>
      </c>
      <c r="D67" s="303"/>
      <c r="E67" s="303"/>
      <c r="F67" s="304" t="s">
        <v>733</v>
      </c>
      <c r="G67" s="304"/>
      <c r="H67" s="304"/>
      <c r="I67" s="305"/>
    </row>
    <row r="68" spans="1:9" ht="21.75" customHeight="1">
      <c r="A68" s="205"/>
      <c r="B68" s="204"/>
      <c r="C68" s="302" t="s">
        <v>757</v>
      </c>
      <c r="D68" s="303"/>
      <c r="E68" s="303"/>
      <c r="F68" s="304" t="s">
        <v>734</v>
      </c>
      <c r="G68" s="304"/>
      <c r="H68" s="304"/>
      <c r="I68" s="305"/>
    </row>
    <row r="69" spans="1:9" ht="21.75" customHeight="1" thickBot="1">
      <c r="A69" s="206"/>
      <c r="B69" s="207"/>
      <c r="C69" s="389" t="s">
        <v>758</v>
      </c>
      <c r="D69" s="390"/>
      <c r="E69" s="390"/>
      <c r="F69" s="394" t="s">
        <v>735</v>
      </c>
      <c r="G69" s="394"/>
      <c r="H69" s="394"/>
      <c r="I69" s="395"/>
    </row>
    <row r="70" spans="1:9" ht="13.5" thickBot="1">
      <c r="A70" s="480"/>
      <c r="B70" s="481"/>
      <c r="C70" s="481"/>
      <c r="D70" s="481"/>
      <c r="E70" s="481"/>
      <c r="F70" s="481"/>
      <c r="G70" s="481"/>
      <c r="H70" s="481"/>
      <c r="I70" s="481"/>
    </row>
    <row r="71" spans="1:9" ht="13.5" thickBot="1">
      <c r="A71" s="401" t="s">
        <v>730</v>
      </c>
      <c r="B71" s="402"/>
      <c r="C71" s="479"/>
      <c r="D71" s="403"/>
      <c r="E71" s="404"/>
      <c r="F71" s="109" t="s">
        <v>792</v>
      </c>
      <c r="G71" s="20"/>
      <c r="H71" s="20"/>
      <c r="I71" s="20"/>
    </row>
    <row r="72" spans="1:9" ht="15.75">
      <c r="A72" s="384" t="s">
        <v>729</v>
      </c>
      <c r="B72" s="385"/>
      <c r="C72" s="385"/>
      <c r="D72" s="385"/>
      <c r="E72" s="385"/>
      <c r="F72" s="385"/>
      <c r="G72" s="386"/>
      <c r="H72" s="386"/>
      <c r="I72" s="386"/>
    </row>
    <row r="73" spans="1:9" ht="12.75">
      <c r="A73" s="405" t="s">
        <v>513</v>
      </c>
      <c r="B73" s="406"/>
      <c r="C73" s="406"/>
      <c r="D73" s="406"/>
      <c r="E73" s="406"/>
      <c r="F73" s="406"/>
      <c r="G73" s="406"/>
      <c r="H73" s="406"/>
      <c r="I73" s="406"/>
    </row>
    <row r="74" spans="1:9" ht="13.5" thickBot="1">
      <c r="A74" s="407"/>
      <c r="B74" s="407"/>
      <c r="C74" s="407"/>
      <c r="D74" s="407"/>
      <c r="E74" s="407"/>
      <c r="F74" s="407"/>
      <c r="G74" s="407"/>
      <c r="H74" s="407"/>
      <c r="I74" s="407"/>
    </row>
    <row r="75" spans="1:9" ht="13.5" thickBot="1">
      <c r="A75" s="439" t="s">
        <v>617</v>
      </c>
      <c r="B75" s="440"/>
      <c r="C75" s="440"/>
      <c r="D75" s="440"/>
      <c r="E75" s="440"/>
      <c r="F75" s="440"/>
      <c r="G75" s="440"/>
      <c r="H75" s="440"/>
      <c r="I75" s="441"/>
    </row>
    <row r="76" spans="1:9" ht="12.75" customHeight="1">
      <c r="A76" s="414" t="s">
        <v>824</v>
      </c>
      <c r="B76" s="415"/>
      <c r="C76" s="416"/>
      <c r="D76" s="416"/>
      <c r="E76" s="416"/>
      <c r="F76" s="416"/>
      <c r="G76" s="416"/>
      <c r="H76" s="416"/>
      <c r="I76" s="417"/>
    </row>
    <row r="77" spans="1:9" ht="13.5" thickBot="1">
      <c r="A77" s="418"/>
      <c r="B77" s="419"/>
      <c r="C77" s="419"/>
      <c r="D77" s="419"/>
      <c r="E77" s="419"/>
      <c r="F77" s="419"/>
      <c r="G77" s="419"/>
      <c r="H77" s="419"/>
      <c r="I77" s="420"/>
    </row>
    <row r="78" spans="1:9" ht="13.5" thickBot="1">
      <c r="A78" s="134"/>
      <c r="B78" s="134"/>
      <c r="C78" s="134"/>
      <c r="D78" s="134"/>
      <c r="E78" s="134"/>
      <c r="F78" s="134"/>
      <c r="G78" s="134"/>
      <c r="H78" s="134"/>
      <c r="I78" s="134"/>
    </row>
    <row r="79" spans="1:9" ht="13.5" thickBot="1">
      <c r="A79" s="121" t="s">
        <v>615</v>
      </c>
      <c r="B79" s="245" t="s">
        <v>844</v>
      </c>
      <c r="C79" s="134"/>
      <c r="D79" s="134"/>
      <c r="E79" s="134"/>
      <c r="F79" s="134"/>
      <c r="G79" s="134"/>
      <c r="H79" s="134"/>
      <c r="I79" s="134"/>
    </row>
    <row r="80" spans="1:9" ht="12.75">
      <c r="A80" s="134"/>
      <c r="B80" s="134"/>
      <c r="C80" s="134"/>
      <c r="D80" s="134"/>
      <c r="E80" s="134"/>
      <c r="F80" s="134"/>
      <c r="G80" s="134"/>
      <c r="H80" s="134"/>
      <c r="I80" s="134"/>
    </row>
    <row r="81" spans="1:9" ht="13.5" thickBot="1">
      <c r="A81" s="183"/>
      <c r="B81" s="134"/>
      <c r="C81" s="134"/>
      <c r="D81" s="134"/>
      <c r="E81" s="134"/>
      <c r="F81" s="134"/>
      <c r="G81" s="134"/>
      <c r="H81" s="134"/>
      <c r="I81" s="134"/>
    </row>
    <row r="82" spans="1:9" ht="13.5" thickBot="1">
      <c r="A82" s="401" t="s">
        <v>766</v>
      </c>
      <c r="B82" s="402"/>
      <c r="C82" s="402"/>
      <c r="D82" s="403"/>
      <c r="E82" s="403"/>
      <c r="F82" s="404"/>
      <c r="G82" s="203" t="s">
        <v>681</v>
      </c>
      <c r="H82" s="122"/>
      <c r="I82" s="122"/>
    </row>
    <row r="83" spans="1:9" ht="6" customHeight="1" thickBot="1">
      <c r="A83" s="114"/>
      <c r="B83" s="114"/>
      <c r="C83" s="114"/>
      <c r="D83" s="122"/>
      <c r="E83" s="122"/>
      <c r="F83" s="122"/>
      <c r="G83" s="122"/>
      <c r="H83" s="122"/>
      <c r="I83" s="122"/>
    </row>
    <row r="84" spans="1:9" ht="12.75">
      <c r="A84" s="354" t="s">
        <v>209</v>
      </c>
      <c r="B84" s="410"/>
      <c r="C84" s="396" t="s">
        <v>772</v>
      </c>
      <c r="D84" s="397"/>
      <c r="E84" s="398"/>
      <c r="F84" s="380" t="s">
        <v>736</v>
      </c>
      <c r="G84" s="381"/>
      <c r="H84" s="381"/>
      <c r="I84" s="382"/>
    </row>
    <row r="85" spans="1:9" ht="13.5" customHeight="1">
      <c r="A85" s="411"/>
      <c r="B85" s="412"/>
      <c r="C85" s="399"/>
      <c r="D85" s="399"/>
      <c r="E85" s="400"/>
      <c r="F85" s="342"/>
      <c r="G85" s="343"/>
      <c r="H85" s="343"/>
      <c r="I85" s="383"/>
    </row>
    <row r="86" spans="1:9" ht="12.75">
      <c r="A86" s="411"/>
      <c r="B86" s="412"/>
      <c r="C86" s="302" t="s">
        <v>773</v>
      </c>
      <c r="D86" s="303"/>
      <c r="E86" s="303"/>
      <c r="F86" s="304" t="s">
        <v>737</v>
      </c>
      <c r="G86" s="304"/>
      <c r="H86" s="304"/>
      <c r="I86" s="305"/>
    </row>
    <row r="87" spans="1:9" ht="12.75">
      <c r="A87" s="411"/>
      <c r="B87" s="412"/>
      <c r="C87" s="302" t="s">
        <v>756</v>
      </c>
      <c r="D87" s="303"/>
      <c r="E87" s="303"/>
      <c r="F87" s="304" t="s">
        <v>738</v>
      </c>
      <c r="G87" s="304"/>
      <c r="H87" s="304"/>
      <c r="I87" s="305"/>
    </row>
    <row r="88" spans="1:9" ht="12.75">
      <c r="A88" s="411"/>
      <c r="B88" s="412"/>
      <c r="C88" s="302" t="s">
        <v>757</v>
      </c>
      <c r="D88" s="303"/>
      <c r="E88" s="303"/>
      <c r="F88" s="304" t="s">
        <v>739</v>
      </c>
      <c r="G88" s="304"/>
      <c r="H88" s="304"/>
      <c r="I88" s="305"/>
    </row>
    <row r="89" spans="1:9" ht="13.5" thickBot="1">
      <c r="A89" s="357"/>
      <c r="B89" s="413"/>
      <c r="C89" s="389" t="s">
        <v>758</v>
      </c>
      <c r="D89" s="390"/>
      <c r="E89" s="390"/>
      <c r="F89" s="394" t="s">
        <v>740</v>
      </c>
      <c r="G89" s="394"/>
      <c r="H89" s="394"/>
      <c r="I89" s="395"/>
    </row>
    <row r="90" spans="1:9" ht="12.75">
      <c r="A90" s="190"/>
      <c r="B90" s="190"/>
      <c r="C90" s="181"/>
      <c r="D90" s="181"/>
      <c r="E90" s="181"/>
      <c r="F90" s="122"/>
      <c r="G90" s="122"/>
      <c r="H90" s="122"/>
      <c r="I90" s="210"/>
    </row>
    <row r="91" spans="1:9" ht="12.75">
      <c r="A91" s="387" t="s">
        <v>9</v>
      </c>
      <c r="B91" s="388"/>
      <c r="C91" s="388"/>
      <c r="D91" s="388"/>
      <c r="E91" s="388"/>
      <c r="F91" s="388"/>
      <c r="G91" s="388"/>
      <c r="H91" s="388"/>
      <c r="I91" s="388"/>
    </row>
    <row r="92" spans="1:9" ht="12.75">
      <c r="A92" s="388"/>
      <c r="B92" s="388"/>
      <c r="C92" s="388"/>
      <c r="D92" s="388"/>
      <c r="E92" s="388"/>
      <c r="F92" s="388"/>
      <c r="G92" s="388"/>
      <c r="H92" s="388"/>
      <c r="I92" s="388"/>
    </row>
    <row r="93" spans="1:9" ht="12.75">
      <c r="A93" s="388"/>
      <c r="B93" s="388"/>
      <c r="C93" s="388"/>
      <c r="D93" s="388"/>
      <c r="E93" s="388"/>
      <c r="F93" s="388"/>
      <c r="G93" s="388"/>
      <c r="H93" s="388"/>
      <c r="I93" s="388"/>
    </row>
    <row r="94" spans="1:9" ht="12.75">
      <c r="A94" s="388"/>
      <c r="B94" s="388"/>
      <c r="C94" s="388"/>
      <c r="D94" s="388"/>
      <c r="E94" s="388"/>
      <c r="F94" s="388"/>
      <c r="G94" s="388"/>
      <c r="H94" s="388"/>
      <c r="I94" s="388"/>
    </row>
    <row r="95" spans="1:9" ht="15.75">
      <c r="A95" s="211"/>
      <c r="B95" s="211"/>
      <c r="C95" s="211"/>
      <c r="D95" s="211"/>
      <c r="E95" s="211"/>
      <c r="F95" s="211"/>
      <c r="G95" s="211"/>
      <c r="H95" s="211"/>
      <c r="I95" s="211"/>
    </row>
    <row r="96" spans="1:9" ht="18" customHeight="1">
      <c r="A96" s="408" t="s">
        <v>210</v>
      </c>
      <c r="B96" s="409"/>
      <c r="C96" s="409"/>
      <c r="D96" s="409"/>
      <c r="E96" s="409"/>
      <c r="F96" s="409"/>
      <c r="G96" s="409"/>
      <c r="H96" s="409"/>
      <c r="I96" s="409"/>
    </row>
    <row r="97" spans="1:9" ht="18" customHeight="1">
      <c r="A97" s="208"/>
      <c r="B97" s="209"/>
      <c r="C97" s="209"/>
      <c r="D97" s="209"/>
      <c r="E97" s="209"/>
      <c r="F97" s="209"/>
      <c r="G97" s="209"/>
      <c r="H97" s="209"/>
      <c r="I97" s="209"/>
    </row>
    <row r="98" spans="1:9" ht="12.75">
      <c r="A98" s="299" t="s">
        <v>211</v>
      </c>
      <c r="B98" s="300"/>
      <c r="C98" s="300"/>
      <c r="D98" s="300"/>
      <c r="E98" s="300"/>
      <c r="F98" s="300"/>
      <c r="G98" s="300"/>
      <c r="H98" s="300"/>
      <c r="I98" s="300"/>
    </row>
    <row r="99" spans="1:9" ht="12.75">
      <c r="A99" s="300"/>
      <c r="B99" s="300"/>
      <c r="C99" s="300"/>
      <c r="D99" s="300"/>
      <c r="E99" s="300"/>
      <c r="F99" s="300"/>
      <c r="G99" s="300"/>
      <c r="H99" s="300"/>
      <c r="I99" s="300"/>
    </row>
    <row r="100" spans="1:9" ht="12.75">
      <c r="A100" s="301"/>
      <c r="B100" s="301"/>
      <c r="C100" s="301"/>
      <c r="D100" s="301"/>
      <c r="E100" s="301"/>
      <c r="F100" s="301"/>
      <c r="G100" s="301"/>
      <c r="H100" s="301"/>
      <c r="I100" s="301"/>
    </row>
    <row r="101" spans="1:9" ht="12.75">
      <c r="A101" s="133" t="s">
        <v>786</v>
      </c>
      <c r="B101" s="84"/>
      <c r="C101" s="84"/>
      <c r="D101" s="84"/>
      <c r="E101" s="160"/>
      <c r="F101" s="160"/>
      <c r="G101" s="84"/>
      <c r="H101" s="84"/>
      <c r="I101" s="84"/>
    </row>
    <row r="102" spans="1:9" ht="12.75">
      <c r="A102" s="345" t="s">
        <v>774</v>
      </c>
      <c r="B102" s="248"/>
      <c r="C102" s="248"/>
      <c r="D102" s="248"/>
      <c r="E102" s="248"/>
      <c r="F102" s="248"/>
      <c r="G102" s="248"/>
      <c r="H102" s="248"/>
      <c r="I102" s="249"/>
    </row>
    <row r="103" spans="1:9" ht="12.75">
      <c r="A103" s="250"/>
      <c r="B103" s="251"/>
      <c r="C103" s="251"/>
      <c r="D103" s="251"/>
      <c r="E103" s="251"/>
      <c r="F103" s="251"/>
      <c r="G103" s="251"/>
      <c r="H103" s="251"/>
      <c r="I103" s="252"/>
    </row>
    <row r="104" spans="1:9" ht="12.75">
      <c r="A104" s="253"/>
      <c r="B104" s="254"/>
      <c r="C104" s="254"/>
      <c r="D104" s="254"/>
      <c r="E104" s="254"/>
      <c r="F104" s="254"/>
      <c r="G104" s="254"/>
      <c r="H104" s="254"/>
      <c r="I104" s="255"/>
    </row>
    <row r="105" spans="1:9" ht="12.75">
      <c r="A105" s="256" t="s">
        <v>845</v>
      </c>
      <c r="B105" s="256"/>
      <c r="C105" s="256"/>
      <c r="D105" s="256"/>
      <c r="E105" s="256"/>
      <c r="F105" s="256"/>
      <c r="G105" s="256"/>
      <c r="H105" s="256"/>
      <c r="I105" s="256"/>
    </row>
    <row r="106" spans="1:9" ht="12.75">
      <c r="A106" s="257"/>
      <c r="B106" s="257"/>
      <c r="C106" s="257"/>
      <c r="D106" s="257"/>
      <c r="E106" s="257"/>
      <c r="F106" s="257"/>
      <c r="G106" s="257"/>
      <c r="H106" s="257"/>
      <c r="I106" s="257"/>
    </row>
    <row r="107" spans="1:9" ht="12.75">
      <c r="A107" s="257"/>
      <c r="B107" s="257"/>
      <c r="C107" s="257"/>
      <c r="D107" s="257"/>
      <c r="E107" s="257"/>
      <c r="F107" s="257"/>
      <c r="G107" s="257"/>
      <c r="H107" s="257"/>
      <c r="I107" s="257"/>
    </row>
    <row r="108" spans="1:9" ht="12.75">
      <c r="A108" s="257"/>
      <c r="B108" s="257"/>
      <c r="C108" s="257"/>
      <c r="D108" s="257"/>
      <c r="E108" s="257"/>
      <c r="F108" s="257"/>
      <c r="G108" s="257"/>
      <c r="H108" s="257"/>
      <c r="I108" s="257"/>
    </row>
    <row r="109" spans="1:9" ht="12.75">
      <c r="A109" s="257"/>
      <c r="B109" s="257"/>
      <c r="C109" s="257"/>
      <c r="D109" s="257"/>
      <c r="E109" s="257"/>
      <c r="F109" s="257"/>
      <c r="G109" s="257"/>
      <c r="H109" s="257"/>
      <c r="I109" s="257"/>
    </row>
    <row r="110" spans="1:9" ht="12.75">
      <c r="A110" s="257"/>
      <c r="B110" s="257"/>
      <c r="C110" s="257"/>
      <c r="D110" s="257"/>
      <c r="E110" s="257"/>
      <c r="F110" s="257"/>
      <c r="G110" s="257"/>
      <c r="H110" s="257"/>
      <c r="I110" s="257"/>
    </row>
    <row r="111" spans="1:9" ht="12.75">
      <c r="A111" s="135"/>
      <c r="B111" s="135"/>
      <c r="C111" s="136"/>
      <c r="D111" s="136"/>
      <c r="E111" s="136"/>
      <c r="F111" s="136"/>
      <c r="G111" s="136"/>
      <c r="H111" s="136"/>
      <c r="I111" s="136"/>
    </row>
    <row r="112" spans="1:9" ht="12.75">
      <c r="A112" s="292" t="s">
        <v>778</v>
      </c>
      <c r="B112" s="293"/>
      <c r="C112" s="293"/>
      <c r="D112" s="293"/>
      <c r="E112" s="293"/>
      <c r="F112" s="293"/>
      <c r="G112" s="293"/>
      <c r="H112" s="293"/>
      <c r="I112" s="294"/>
    </row>
    <row r="113" spans="1:9" ht="12.75">
      <c r="A113" s="256" t="s">
        <v>682</v>
      </c>
      <c r="B113" s="256"/>
      <c r="C113" s="256"/>
      <c r="D113" s="256"/>
      <c r="E113" s="256"/>
      <c r="F113" s="256"/>
      <c r="G113" s="256"/>
      <c r="H113" s="256"/>
      <c r="I113" s="256"/>
    </row>
    <row r="114" spans="1:9" ht="12.75">
      <c r="A114" s="257"/>
      <c r="B114" s="257"/>
      <c r="C114" s="257"/>
      <c r="D114" s="257"/>
      <c r="E114" s="257"/>
      <c r="F114" s="257"/>
      <c r="G114" s="257"/>
      <c r="H114" s="257"/>
      <c r="I114" s="257"/>
    </row>
    <row r="115" spans="1:9" ht="12.75">
      <c r="A115" s="257"/>
      <c r="B115" s="257"/>
      <c r="C115" s="257"/>
      <c r="D115" s="257"/>
      <c r="E115" s="257"/>
      <c r="F115" s="257"/>
      <c r="G115" s="257"/>
      <c r="H115" s="257"/>
      <c r="I115" s="257"/>
    </row>
    <row r="116" spans="1:9" ht="12.75">
      <c r="A116" s="257"/>
      <c r="B116" s="257"/>
      <c r="C116" s="257"/>
      <c r="D116" s="257"/>
      <c r="E116" s="257"/>
      <c r="F116" s="257"/>
      <c r="G116" s="257"/>
      <c r="H116" s="257"/>
      <c r="I116" s="257"/>
    </row>
    <row r="117" spans="1:9" ht="12.75">
      <c r="A117" s="257"/>
      <c r="B117" s="257"/>
      <c r="C117" s="257"/>
      <c r="D117" s="257"/>
      <c r="E117" s="257"/>
      <c r="F117" s="257"/>
      <c r="G117" s="257"/>
      <c r="H117" s="257"/>
      <c r="I117" s="257"/>
    </row>
    <row r="118" spans="1:9" ht="12.75">
      <c r="A118" s="257"/>
      <c r="B118" s="257"/>
      <c r="C118" s="257"/>
      <c r="D118" s="257"/>
      <c r="E118" s="257"/>
      <c r="F118" s="257"/>
      <c r="G118" s="257"/>
      <c r="H118" s="257"/>
      <c r="I118" s="257"/>
    </row>
    <row r="119" spans="1:9" ht="12.75">
      <c r="A119" s="135"/>
      <c r="B119" s="135"/>
      <c r="C119" s="135"/>
      <c r="D119" s="135"/>
      <c r="E119" s="135"/>
      <c r="F119" s="135"/>
      <c r="G119" s="135"/>
      <c r="H119" s="135"/>
      <c r="I119" s="135"/>
    </row>
    <row r="120" spans="1:9" ht="12.75">
      <c r="A120" s="391" t="s">
        <v>775</v>
      </c>
      <c r="B120" s="392"/>
      <c r="C120" s="392"/>
      <c r="D120" s="392"/>
      <c r="E120" s="392"/>
      <c r="F120" s="392"/>
      <c r="G120" s="392"/>
      <c r="H120" s="392"/>
      <c r="I120" s="393"/>
    </row>
    <row r="121" spans="1:9" ht="12.75">
      <c r="A121" s="256" t="s">
        <v>846</v>
      </c>
      <c r="B121" s="256"/>
      <c r="C121" s="256"/>
      <c r="D121" s="256"/>
      <c r="E121" s="256"/>
      <c r="F121" s="256"/>
      <c r="G121" s="256"/>
      <c r="H121" s="256"/>
      <c r="I121" s="256"/>
    </row>
    <row r="122" spans="1:9" ht="12.75">
      <c r="A122" s="257"/>
      <c r="B122" s="257"/>
      <c r="C122" s="257"/>
      <c r="D122" s="257"/>
      <c r="E122" s="257"/>
      <c r="F122" s="257"/>
      <c r="G122" s="257"/>
      <c r="H122" s="257"/>
      <c r="I122" s="257"/>
    </row>
    <row r="123" spans="1:9" ht="12.75">
      <c r="A123" s="257"/>
      <c r="B123" s="257"/>
      <c r="C123" s="257"/>
      <c r="D123" s="257"/>
      <c r="E123" s="257"/>
      <c r="F123" s="257"/>
      <c r="G123" s="257"/>
      <c r="H123" s="257"/>
      <c r="I123" s="257"/>
    </row>
    <row r="124" spans="1:9" ht="12.75">
      <c r="A124" s="257"/>
      <c r="B124" s="257"/>
      <c r="C124" s="257"/>
      <c r="D124" s="257"/>
      <c r="E124" s="257"/>
      <c r="F124" s="257"/>
      <c r="G124" s="257"/>
      <c r="H124" s="257"/>
      <c r="I124" s="257"/>
    </row>
    <row r="125" spans="1:9" ht="12.75">
      <c r="A125" s="257"/>
      <c r="B125" s="257"/>
      <c r="C125" s="257"/>
      <c r="D125" s="257"/>
      <c r="E125" s="257"/>
      <c r="F125" s="257"/>
      <c r="G125" s="257"/>
      <c r="H125" s="257"/>
      <c r="I125" s="257"/>
    </row>
    <row r="126" spans="1:9" ht="12.75">
      <c r="A126" s="257"/>
      <c r="B126" s="257"/>
      <c r="C126" s="257"/>
      <c r="D126" s="257"/>
      <c r="E126" s="257"/>
      <c r="F126" s="257"/>
      <c r="G126" s="257"/>
      <c r="H126" s="257"/>
      <c r="I126" s="257"/>
    </row>
    <row r="127" spans="1:9" ht="12.75" customHeight="1">
      <c r="A127" s="137"/>
      <c r="B127" s="137"/>
      <c r="C127" s="137"/>
      <c r="D127" s="137"/>
      <c r="E127" s="137"/>
      <c r="F127" s="137"/>
      <c r="G127" s="137"/>
      <c r="H127" s="137"/>
      <c r="I127" s="137"/>
    </row>
    <row r="128" spans="1:9" ht="12.75" customHeight="1">
      <c r="A128" s="391" t="s">
        <v>776</v>
      </c>
      <c r="B128" s="392"/>
      <c r="C128" s="392"/>
      <c r="D128" s="392"/>
      <c r="E128" s="392"/>
      <c r="F128" s="392"/>
      <c r="G128" s="392"/>
      <c r="H128" s="392"/>
      <c r="I128" s="393"/>
    </row>
    <row r="129" spans="1:9" ht="12.75" customHeight="1">
      <c r="A129" s="256" t="s">
        <v>683</v>
      </c>
      <c r="B129" s="256"/>
      <c r="C129" s="256"/>
      <c r="D129" s="256"/>
      <c r="E129" s="256"/>
      <c r="F129" s="256"/>
      <c r="G129" s="256"/>
      <c r="H129" s="256"/>
      <c r="I129" s="256"/>
    </row>
    <row r="130" spans="1:9" ht="12.75" customHeight="1">
      <c r="A130" s="257"/>
      <c r="B130" s="257"/>
      <c r="C130" s="257"/>
      <c r="D130" s="257"/>
      <c r="E130" s="257"/>
      <c r="F130" s="257"/>
      <c r="G130" s="257"/>
      <c r="H130" s="257"/>
      <c r="I130" s="257"/>
    </row>
    <row r="131" spans="1:9" ht="12.75" customHeight="1">
      <c r="A131" s="257"/>
      <c r="B131" s="257"/>
      <c r="C131" s="257"/>
      <c r="D131" s="257"/>
      <c r="E131" s="257"/>
      <c r="F131" s="257"/>
      <c r="G131" s="257"/>
      <c r="H131" s="257"/>
      <c r="I131" s="257"/>
    </row>
    <row r="132" spans="1:9" ht="12.75" customHeight="1">
      <c r="A132" s="257"/>
      <c r="B132" s="257"/>
      <c r="C132" s="257"/>
      <c r="D132" s="257"/>
      <c r="E132" s="257"/>
      <c r="F132" s="257"/>
      <c r="G132" s="257"/>
      <c r="H132" s="257"/>
      <c r="I132" s="257"/>
    </row>
    <row r="133" spans="1:9" ht="12.75" customHeight="1">
      <c r="A133" s="257"/>
      <c r="B133" s="257"/>
      <c r="C133" s="257"/>
      <c r="D133" s="257"/>
      <c r="E133" s="257"/>
      <c r="F133" s="257"/>
      <c r="G133" s="257"/>
      <c r="H133" s="257"/>
      <c r="I133" s="257"/>
    </row>
    <row r="134" spans="1:9" ht="12.75" customHeight="1">
      <c r="A134" s="257"/>
      <c r="B134" s="257"/>
      <c r="C134" s="257"/>
      <c r="D134" s="257"/>
      <c r="E134" s="257"/>
      <c r="F134" s="257"/>
      <c r="G134" s="257"/>
      <c r="H134" s="257"/>
      <c r="I134" s="257"/>
    </row>
    <row r="135" spans="1:3" ht="12.75" customHeight="1">
      <c r="A135" s="18"/>
      <c r="C135" s="18"/>
    </row>
    <row r="136" spans="1:9" ht="12.75" customHeight="1">
      <c r="A136" s="306" t="s">
        <v>777</v>
      </c>
      <c r="B136" s="307"/>
      <c r="C136" s="307"/>
      <c r="D136" s="307"/>
      <c r="E136" s="307"/>
      <c r="F136" s="307"/>
      <c r="G136" s="307"/>
      <c r="H136" s="307"/>
      <c r="I136" s="308"/>
    </row>
    <row r="137" spans="1:9" ht="12.75" customHeight="1">
      <c r="A137" s="309"/>
      <c r="B137" s="310"/>
      <c r="C137" s="310"/>
      <c r="D137" s="310"/>
      <c r="E137" s="310"/>
      <c r="F137" s="310"/>
      <c r="G137" s="310"/>
      <c r="H137" s="310"/>
      <c r="I137" s="311"/>
    </row>
    <row r="138" spans="1:9" ht="12.75" customHeight="1">
      <c r="A138" s="256" t="s">
        <v>684</v>
      </c>
      <c r="B138" s="256"/>
      <c r="C138" s="256"/>
      <c r="D138" s="256"/>
      <c r="E138" s="256"/>
      <c r="F138" s="256"/>
      <c r="G138" s="256"/>
      <c r="H138" s="256"/>
      <c r="I138" s="256"/>
    </row>
    <row r="139" spans="1:9" ht="12.75" customHeight="1">
      <c r="A139" s="257"/>
      <c r="B139" s="257"/>
      <c r="C139" s="257"/>
      <c r="D139" s="257"/>
      <c r="E139" s="257"/>
      <c r="F139" s="257"/>
      <c r="G139" s="257"/>
      <c r="H139" s="257"/>
      <c r="I139" s="257"/>
    </row>
    <row r="140" spans="1:9" ht="12.75" customHeight="1">
      <c r="A140" s="257"/>
      <c r="B140" s="257"/>
      <c r="C140" s="257"/>
      <c r="D140" s="257"/>
      <c r="E140" s="257"/>
      <c r="F140" s="257"/>
      <c r="G140" s="257"/>
      <c r="H140" s="257"/>
      <c r="I140" s="257"/>
    </row>
    <row r="141" spans="1:9" ht="12.75" customHeight="1">
      <c r="A141" s="257"/>
      <c r="B141" s="257"/>
      <c r="C141" s="257"/>
      <c r="D141" s="257"/>
      <c r="E141" s="257"/>
      <c r="F141" s="257"/>
      <c r="G141" s="257"/>
      <c r="H141" s="257"/>
      <c r="I141" s="257"/>
    </row>
    <row r="142" spans="1:9" ht="12.75" customHeight="1">
      <c r="A142" s="257"/>
      <c r="B142" s="257"/>
      <c r="C142" s="257"/>
      <c r="D142" s="257"/>
      <c r="E142" s="257"/>
      <c r="F142" s="257"/>
      <c r="G142" s="257"/>
      <c r="H142" s="257"/>
      <c r="I142" s="257"/>
    </row>
    <row r="143" spans="1:9" ht="12.75" customHeight="1">
      <c r="A143" s="257"/>
      <c r="B143" s="257"/>
      <c r="C143" s="257"/>
      <c r="D143" s="257"/>
      <c r="E143" s="257"/>
      <c r="F143" s="257"/>
      <c r="G143" s="257"/>
      <c r="H143" s="257"/>
      <c r="I143" s="257"/>
    </row>
    <row r="144" spans="1:3" ht="12.75" customHeight="1">
      <c r="A144" s="18"/>
      <c r="C144" s="18"/>
    </row>
    <row r="145" spans="1:9" ht="12.75" customHeight="1">
      <c r="A145" s="258" t="s">
        <v>779</v>
      </c>
      <c r="B145" s="259"/>
      <c r="C145" s="259"/>
      <c r="D145" s="259"/>
      <c r="E145" s="259"/>
      <c r="F145" s="259"/>
      <c r="G145" s="259"/>
      <c r="H145" s="259"/>
      <c r="I145" s="260"/>
    </row>
    <row r="146" spans="1:9" ht="12.75" customHeight="1">
      <c r="A146" s="256" t="s">
        <v>847</v>
      </c>
      <c r="B146" s="256"/>
      <c r="C146" s="256"/>
      <c r="D146" s="256"/>
      <c r="E146" s="256"/>
      <c r="F146" s="256"/>
      <c r="G146" s="256"/>
      <c r="H146" s="256"/>
      <c r="I146" s="256"/>
    </row>
    <row r="147" spans="1:9" ht="12.75" customHeight="1">
      <c r="A147" s="257"/>
      <c r="B147" s="257"/>
      <c r="C147" s="257"/>
      <c r="D147" s="257"/>
      <c r="E147" s="257"/>
      <c r="F147" s="257"/>
      <c r="G147" s="257"/>
      <c r="H147" s="257"/>
      <c r="I147" s="257"/>
    </row>
    <row r="148" spans="1:9" ht="12.75" customHeight="1">
      <c r="A148" s="257"/>
      <c r="B148" s="257"/>
      <c r="C148" s="257"/>
      <c r="D148" s="257"/>
      <c r="E148" s="257"/>
      <c r="F148" s="257"/>
      <c r="G148" s="257"/>
      <c r="H148" s="257"/>
      <c r="I148" s="257"/>
    </row>
    <row r="149" spans="1:9" ht="12.75" customHeight="1">
      <c r="A149" s="257"/>
      <c r="B149" s="257"/>
      <c r="C149" s="257"/>
      <c r="D149" s="257"/>
      <c r="E149" s="257"/>
      <c r="F149" s="257"/>
      <c r="G149" s="257"/>
      <c r="H149" s="257"/>
      <c r="I149" s="257"/>
    </row>
    <row r="150" spans="1:9" ht="12.75" customHeight="1">
      <c r="A150" s="257"/>
      <c r="B150" s="257"/>
      <c r="C150" s="257"/>
      <c r="D150" s="257"/>
      <c r="E150" s="257"/>
      <c r="F150" s="257"/>
      <c r="G150" s="257"/>
      <c r="H150" s="257"/>
      <c r="I150" s="257"/>
    </row>
    <row r="151" spans="1:9" ht="12.75" customHeight="1">
      <c r="A151" s="257"/>
      <c r="B151" s="257"/>
      <c r="C151" s="257"/>
      <c r="D151" s="257"/>
      <c r="E151" s="257"/>
      <c r="F151" s="257"/>
      <c r="G151" s="257"/>
      <c r="H151" s="257"/>
      <c r="I151" s="257"/>
    </row>
    <row r="152" spans="1:3" ht="12.75" customHeight="1">
      <c r="A152" s="18"/>
      <c r="C152" s="18"/>
    </row>
    <row r="153" spans="1:9" ht="12.75">
      <c r="A153" s="306" t="s">
        <v>780</v>
      </c>
      <c r="B153" s="307"/>
      <c r="C153" s="307"/>
      <c r="D153" s="307"/>
      <c r="E153" s="307"/>
      <c r="F153" s="307"/>
      <c r="G153" s="307"/>
      <c r="H153" s="307"/>
      <c r="I153" s="308"/>
    </row>
    <row r="154" spans="1:9" ht="12.75">
      <c r="A154" s="256" t="s">
        <v>685</v>
      </c>
      <c r="B154" s="256"/>
      <c r="C154" s="256"/>
      <c r="D154" s="256"/>
      <c r="E154" s="256"/>
      <c r="F154" s="256"/>
      <c r="G154" s="256"/>
      <c r="H154" s="256"/>
      <c r="I154" s="256"/>
    </row>
    <row r="155" spans="1:9" ht="12.75">
      <c r="A155" s="257"/>
      <c r="B155" s="257"/>
      <c r="C155" s="257"/>
      <c r="D155" s="257"/>
      <c r="E155" s="257"/>
      <c r="F155" s="257"/>
      <c r="G155" s="257"/>
      <c r="H155" s="257"/>
      <c r="I155" s="257"/>
    </row>
    <row r="156" spans="1:9" ht="12.75">
      <c r="A156" s="257"/>
      <c r="B156" s="257"/>
      <c r="C156" s="257"/>
      <c r="D156" s="257"/>
      <c r="E156" s="257"/>
      <c r="F156" s="257"/>
      <c r="G156" s="257"/>
      <c r="H156" s="257"/>
      <c r="I156" s="257"/>
    </row>
    <row r="157" spans="1:9" ht="12.75">
      <c r="A157" s="257"/>
      <c r="B157" s="257"/>
      <c r="C157" s="257"/>
      <c r="D157" s="257"/>
      <c r="E157" s="257"/>
      <c r="F157" s="257"/>
      <c r="G157" s="257"/>
      <c r="H157" s="257"/>
      <c r="I157" s="257"/>
    </row>
    <row r="158" spans="1:9" ht="12.75">
      <c r="A158" s="257"/>
      <c r="B158" s="257"/>
      <c r="C158" s="257"/>
      <c r="D158" s="257"/>
      <c r="E158" s="257"/>
      <c r="F158" s="257"/>
      <c r="G158" s="257"/>
      <c r="H158" s="257"/>
      <c r="I158" s="257"/>
    </row>
    <row r="159" spans="1:9" ht="12.75">
      <c r="A159" s="257"/>
      <c r="B159" s="257"/>
      <c r="C159" s="257"/>
      <c r="D159" s="257"/>
      <c r="E159" s="257"/>
      <c r="F159" s="257"/>
      <c r="G159" s="257"/>
      <c r="H159" s="257"/>
      <c r="I159" s="257"/>
    </row>
    <row r="160" spans="1:9" ht="12.75" customHeight="1">
      <c r="A160" s="134"/>
      <c r="B160" s="134"/>
      <c r="C160" s="134"/>
      <c r="D160" s="134"/>
      <c r="E160" s="134"/>
      <c r="F160" s="134"/>
      <c r="G160" s="134"/>
      <c r="H160" s="134"/>
      <c r="I160" s="134"/>
    </row>
    <row r="161" spans="1:9" ht="12.75" customHeight="1">
      <c r="A161" s="258" t="s">
        <v>781</v>
      </c>
      <c r="B161" s="259"/>
      <c r="C161" s="259"/>
      <c r="D161" s="259"/>
      <c r="E161" s="259"/>
      <c r="F161" s="259"/>
      <c r="G161" s="259"/>
      <c r="H161" s="259"/>
      <c r="I161" s="260"/>
    </row>
    <row r="162" spans="1:9" ht="12.75" customHeight="1">
      <c r="A162" s="256" t="s">
        <v>686</v>
      </c>
      <c r="B162" s="256"/>
      <c r="C162" s="256"/>
      <c r="D162" s="256"/>
      <c r="E162" s="256"/>
      <c r="F162" s="256"/>
      <c r="G162" s="256"/>
      <c r="H162" s="256"/>
      <c r="I162" s="256"/>
    </row>
    <row r="163" spans="1:9" ht="12.75" customHeight="1">
      <c r="A163" s="269"/>
      <c r="B163" s="269"/>
      <c r="C163" s="269"/>
      <c r="D163" s="269"/>
      <c r="E163" s="269"/>
      <c r="F163" s="269"/>
      <c r="G163" s="269"/>
      <c r="H163" s="269"/>
      <c r="I163" s="269"/>
    </row>
    <row r="164" spans="1:9" ht="12.75" customHeight="1">
      <c r="A164" s="269"/>
      <c r="B164" s="269"/>
      <c r="C164" s="269"/>
      <c r="D164" s="269"/>
      <c r="E164" s="269"/>
      <c r="F164" s="269"/>
      <c r="G164" s="269"/>
      <c r="H164" s="269"/>
      <c r="I164" s="269"/>
    </row>
    <row r="165" spans="1:9" ht="12.75" customHeight="1">
      <c r="A165" s="269"/>
      <c r="B165" s="269"/>
      <c r="C165" s="269"/>
      <c r="D165" s="269"/>
      <c r="E165" s="269"/>
      <c r="F165" s="269"/>
      <c r="G165" s="269"/>
      <c r="H165" s="269"/>
      <c r="I165" s="269"/>
    </row>
    <row r="166" spans="1:9" ht="12.75" customHeight="1">
      <c r="A166" s="269"/>
      <c r="B166" s="269"/>
      <c r="C166" s="269"/>
      <c r="D166" s="269"/>
      <c r="E166" s="269"/>
      <c r="F166" s="269"/>
      <c r="G166" s="269"/>
      <c r="H166" s="269"/>
      <c r="I166" s="269"/>
    </row>
    <row r="167" spans="1:9" ht="12.75" customHeight="1">
      <c r="A167" s="269"/>
      <c r="B167" s="269"/>
      <c r="C167" s="269"/>
      <c r="D167" s="269"/>
      <c r="E167" s="269"/>
      <c r="F167" s="269"/>
      <c r="G167" s="269"/>
      <c r="H167" s="269"/>
      <c r="I167" s="269"/>
    </row>
    <row r="168" spans="1:3" ht="12.75" customHeight="1">
      <c r="A168" s="18"/>
      <c r="C168" s="18"/>
    </row>
    <row r="169" spans="1:9" ht="12.75" customHeight="1">
      <c r="A169" s="133" t="s">
        <v>785</v>
      </c>
      <c r="B169" s="113"/>
      <c r="C169" s="113"/>
      <c r="D169" s="113"/>
      <c r="E169" s="113"/>
      <c r="F169" s="113"/>
      <c r="G169" s="113"/>
      <c r="H169" s="113"/>
      <c r="I169" s="113"/>
    </row>
    <row r="170" spans="1:9" ht="12.75" customHeight="1">
      <c r="A170" s="345" t="s">
        <v>165</v>
      </c>
      <c r="B170" s="349"/>
      <c r="C170" s="349"/>
      <c r="D170" s="349"/>
      <c r="E170" s="349"/>
      <c r="F170" s="349"/>
      <c r="G170" s="349"/>
      <c r="H170" s="349"/>
      <c r="I170" s="350"/>
    </row>
    <row r="171" spans="1:9" ht="12.75" customHeight="1">
      <c r="A171" s="371"/>
      <c r="B171" s="372"/>
      <c r="C171" s="372"/>
      <c r="D171" s="372"/>
      <c r="E171" s="372"/>
      <c r="F171" s="372"/>
      <c r="G171" s="372"/>
      <c r="H171" s="372"/>
      <c r="I171" s="373"/>
    </row>
    <row r="172" spans="1:9" ht="12.75" customHeight="1">
      <c r="A172" s="351"/>
      <c r="B172" s="352"/>
      <c r="C172" s="352"/>
      <c r="D172" s="352"/>
      <c r="E172" s="352"/>
      <c r="F172" s="352"/>
      <c r="G172" s="352"/>
      <c r="H172" s="352"/>
      <c r="I172" s="353"/>
    </row>
    <row r="173" spans="1:9" ht="12.75" customHeight="1">
      <c r="A173" s="133"/>
      <c r="B173" s="113"/>
      <c r="C173" s="113"/>
      <c r="D173" s="113"/>
      <c r="E173" s="113"/>
      <c r="F173" s="113"/>
      <c r="G173" s="113"/>
      <c r="H173" s="113"/>
      <c r="I173" s="113"/>
    </row>
    <row r="174" spans="1:9" ht="12.75" customHeight="1">
      <c r="A174" s="295" t="s">
        <v>782</v>
      </c>
      <c r="B174" s="248"/>
      <c r="C174" s="248"/>
      <c r="D174" s="248"/>
      <c r="E174" s="248"/>
      <c r="F174" s="248"/>
      <c r="G174" s="248"/>
      <c r="H174" s="248"/>
      <c r="I174" s="249"/>
    </row>
    <row r="175" spans="1:9" ht="12.75" customHeight="1">
      <c r="A175" s="253"/>
      <c r="B175" s="254"/>
      <c r="C175" s="254"/>
      <c r="D175" s="254"/>
      <c r="E175" s="254"/>
      <c r="F175" s="254"/>
      <c r="G175" s="254"/>
      <c r="H175" s="254"/>
      <c r="I175" s="255"/>
    </row>
    <row r="176" spans="1:9" ht="12.75" customHeight="1">
      <c r="A176" s="256" t="s">
        <v>839</v>
      </c>
      <c r="B176" s="256"/>
      <c r="C176" s="256"/>
      <c r="D176" s="256"/>
      <c r="E176" s="256"/>
      <c r="F176" s="256"/>
      <c r="G176" s="256"/>
      <c r="H176" s="256"/>
      <c r="I176" s="256"/>
    </row>
    <row r="177" spans="1:9" ht="12.75" customHeight="1">
      <c r="A177" s="269"/>
      <c r="B177" s="269"/>
      <c r="C177" s="269"/>
      <c r="D177" s="269"/>
      <c r="E177" s="269"/>
      <c r="F177" s="269"/>
      <c r="G177" s="269"/>
      <c r="H177" s="269"/>
      <c r="I177" s="269"/>
    </row>
    <row r="178" spans="1:9" ht="12.75" customHeight="1">
      <c r="A178" s="269"/>
      <c r="B178" s="269"/>
      <c r="C178" s="269"/>
      <c r="D178" s="269"/>
      <c r="E178" s="269"/>
      <c r="F178" s="269"/>
      <c r="G178" s="269"/>
      <c r="H178" s="269"/>
      <c r="I178" s="269"/>
    </row>
    <row r="179" spans="1:9" ht="12.75" customHeight="1">
      <c r="A179" s="269"/>
      <c r="B179" s="269"/>
      <c r="C179" s="269"/>
      <c r="D179" s="269"/>
      <c r="E179" s="269"/>
      <c r="F179" s="269"/>
      <c r="G179" s="269"/>
      <c r="H179" s="269"/>
      <c r="I179" s="269"/>
    </row>
    <row r="180" spans="1:9" ht="12.75" customHeight="1">
      <c r="A180" s="269"/>
      <c r="B180" s="269"/>
      <c r="C180" s="269"/>
      <c r="D180" s="269"/>
      <c r="E180" s="269"/>
      <c r="F180" s="269"/>
      <c r="G180" s="269"/>
      <c r="H180" s="269"/>
      <c r="I180" s="269"/>
    </row>
    <row r="181" spans="1:9" ht="12.75" customHeight="1">
      <c r="A181" s="269"/>
      <c r="B181" s="269"/>
      <c r="C181" s="269"/>
      <c r="D181" s="269"/>
      <c r="E181" s="269"/>
      <c r="F181" s="269"/>
      <c r="G181" s="269"/>
      <c r="H181" s="269"/>
      <c r="I181" s="269"/>
    </row>
    <row r="182" spans="1:3" ht="12.75" customHeight="1">
      <c r="A182" s="133"/>
      <c r="C182" s="18"/>
    </row>
    <row r="183" spans="1:9" ht="12.75" customHeight="1">
      <c r="A183" s="158" t="s">
        <v>783</v>
      </c>
      <c r="B183" s="184"/>
      <c r="C183" s="184"/>
      <c r="D183" s="184"/>
      <c r="E183" s="184"/>
      <c r="F183" s="184"/>
      <c r="G183" s="184"/>
      <c r="H183" s="184"/>
      <c r="I183" s="185"/>
    </row>
    <row r="184" spans="1:9" ht="12.75" customHeight="1">
      <c r="A184" s="256" t="s">
        <v>687</v>
      </c>
      <c r="B184" s="256"/>
      <c r="C184" s="256"/>
      <c r="D184" s="256"/>
      <c r="E184" s="256"/>
      <c r="F184" s="256"/>
      <c r="G184" s="256"/>
      <c r="H184" s="256"/>
      <c r="I184" s="256"/>
    </row>
    <row r="185" spans="1:9" ht="12.75" customHeight="1">
      <c r="A185" s="269"/>
      <c r="B185" s="269"/>
      <c r="C185" s="269"/>
      <c r="D185" s="269"/>
      <c r="E185" s="269"/>
      <c r="F185" s="269"/>
      <c r="G185" s="269"/>
      <c r="H185" s="269"/>
      <c r="I185" s="269"/>
    </row>
    <row r="186" spans="1:9" ht="12.75" customHeight="1">
      <c r="A186" s="269"/>
      <c r="B186" s="269"/>
      <c r="C186" s="269"/>
      <c r="D186" s="269"/>
      <c r="E186" s="269"/>
      <c r="F186" s="269"/>
      <c r="G186" s="269"/>
      <c r="H186" s="269"/>
      <c r="I186" s="269"/>
    </row>
    <row r="187" spans="1:9" ht="12.75" customHeight="1">
      <c r="A187" s="269"/>
      <c r="B187" s="269"/>
      <c r="C187" s="269"/>
      <c r="D187" s="269"/>
      <c r="E187" s="269"/>
      <c r="F187" s="269"/>
      <c r="G187" s="269"/>
      <c r="H187" s="269"/>
      <c r="I187" s="269"/>
    </row>
    <row r="188" spans="1:9" ht="12.75" customHeight="1">
      <c r="A188" s="269"/>
      <c r="B188" s="269"/>
      <c r="C188" s="269"/>
      <c r="D188" s="269"/>
      <c r="E188" s="269"/>
      <c r="F188" s="269"/>
      <c r="G188" s="269"/>
      <c r="H188" s="269"/>
      <c r="I188" s="269"/>
    </row>
    <row r="189" spans="1:9" ht="12.75" customHeight="1">
      <c r="A189" s="269"/>
      <c r="B189" s="269"/>
      <c r="C189" s="269"/>
      <c r="D189" s="269"/>
      <c r="E189" s="269"/>
      <c r="F189" s="269"/>
      <c r="G189" s="269"/>
      <c r="H189" s="269"/>
      <c r="I189" s="269"/>
    </row>
    <row r="190" spans="1:3" ht="12.75" customHeight="1">
      <c r="A190" s="133"/>
      <c r="C190" s="18"/>
    </row>
    <row r="191" spans="1:3" ht="12.75" customHeight="1">
      <c r="A191" s="133" t="s">
        <v>784</v>
      </c>
      <c r="C191" s="18"/>
    </row>
    <row r="192" spans="1:9" ht="12.75" customHeight="1">
      <c r="A192" s="374" t="s">
        <v>132</v>
      </c>
      <c r="B192" s="375"/>
      <c r="C192" s="375"/>
      <c r="D192" s="375"/>
      <c r="E192" s="375"/>
      <c r="F192" s="375"/>
      <c r="G192" s="375"/>
      <c r="H192" s="375"/>
      <c r="I192" s="375"/>
    </row>
    <row r="193" spans="1:9" ht="12.75" customHeight="1">
      <c r="A193" s="376"/>
      <c r="B193" s="376"/>
      <c r="C193" s="376"/>
      <c r="D193" s="376"/>
      <c r="E193" s="376"/>
      <c r="F193" s="376"/>
      <c r="G193" s="376"/>
      <c r="H193" s="376"/>
      <c r="I193" s="376"/>
    </row>
    <row r="194" spans="1:9" ht="12.75" customHeight="1">
      <c r="A194" s="306" t="s">
        <v>787</v>
      </c>
      <c r="B194" s="248"/>
      <c r="C194" s="248"/>
      <c r="D194" s="248"/>
      <c r="E194" s="248"/>
      <c r="F194" s="248"/>
      <c r="G194" s="248"/>
      <c r="H194" s="248"/>
      <c r="I194" s="249"/>
    </row>
    <row r="195" spans="1:9" ht="12.75" customHeight="1">
      <c r="A195" s="253"/>
      <c r="B195" s="254"/>
      <c r="C195" s="254"/>
      <c r="D195" s="254"/>
      <c r="E195" s="254"/>
      <c r="F195" s="254"/>
      <c r="G195" s="254"/>
      <c r="H195" s="254"/>
      <c r="I195" s="255"/>
    </row>
    <row r="196" spans="1:9" ht="12.75" customHeight="1">
      <c r="A196" s="133"/>
      <c r="B196" s="113"/>
      <c r="C196" s="113"/>
      <c r="D196" s="113"/>
      <c r="E196" s="113"/>
      <c r="F196" s="113"/>
      <c r="G196" s="113"/>
      <c r="H196" s="113"/>
      <c r="I196" s="113"/>
    </row>
    <row r="197" spans="1:9" ht="12.75" customHeight="1">
      <c r="A197" s="295" t="s">
        <v>793</v>
      </c>
      <c r="B197" s="248"/>
      <c r="C197" s="248"/>
      <c r="D197" s="248"/>
      <c r="E197" s="248"/>
      <c r="F197" s="248"/>
      <c r="G197" s="248"/>
      <c r="H197" s="248"/>
      <c r="I197" s="249"/>
    </row>
    <row r="198" spans="1:9" ht="12.75" customHeight="1">
      <c r="A198" s="296"/>
      <c r="B198" s="297"/>
      <c r="C198" s="297"/>
      <c r="D198" s="297"/>
      <c r="E198" s="297"/>
      <c r="F198" s="297"/>
      <c r="G198" s="297"/>
      <c r="H198" s="297"/>
      <c r="I198" s="298"/>
    </row>
    <row r="199" spans="1:9" ht="12.75" customHeight="1">
      <c r="A199" s="256" t="s">
        <v>825</v>
      </c>
      <c r="B199" s="256"/>
      <c r="C199" s="256"/>
      <c r="D199" s="256"/>
      <c r="E199" s="256"/>
      <c r="F199" s="256"/>
      <c r="G199" s="256"/>
      <c r="H199" s="256"/>
      <c r="I199" s="256"/>
    </row>
    <row r="200" spans="1:9" ht="12.75" customHeight="1">
      <c r="A200" s="269"/>
      <c r="B200" s="269"/>
      <c r="C200" s="269"/>
      <c r="D200" s="269"/>
      <c r="E200" s="269"/>
      <c r="F200" s="269"/>
      <c r="G200" s="269"/>
      <c r="H200" s="269"/>
      <c r="I200" s="269"/>
    </row>
    <row r="201" spans="1:9" ht="12.75" customHeight="1">
      <c r="A201" s="269"/>
      <c r="B201" s="269"/>
      <c r="C201" s="269"/>
      <c r="D201" s="269"/>
      <c r="E201" s="269"/>
      <c r="F201" s="269"/>
      <c r="G201" s="269"/>
      <c r="H201" s="269"/>
      <c r="I201" s="269"/>
    </row>
    <row r="202" spans="1:9" ht="12.75" customHeight="1">
      <c r="A202" s="269"/>
      <c r="B202" s="269"/>
      <c r="C202" s="269"/>
      <c r="D202" s="269"/>
      <c r="E202" s="269"/>
      <c r="F202" s="269"/>
      <c r="G202" s="269"/>
      <c r="H202" s="269"/>
      <c r="I202" s="269"/>
    </row>
    <row r="203" spans="1:9" ht="12.75" customHeight="1">
      <c r="A203" s="269"/>
      <c r="B203" s="269"/>
      <c r="C203" s="269"/>
      <c r="D203" s="269"/>
      <c r="E203" s="269"/>
      <c r="F203" s="269"/>
      <c r="G203" s="269"/>
      <c r="H203" s="269"/>
      <c r="I203" s="269"/>
    </row>
    <row r="204" spans="1:9" ht="12.75" customHeight="1">
      <c r="A204" s="269"/>
      <c r="B204" s="269"/>
      <c r="C204" s="269"/>
      <c r="D204" s="269"/>
      <c r="E204" s="269"/>
      <c r="F204" s="269"/>
      <c r="G204" s="269"/>
      <c r="H204" s="269"/>
      <c r="I204" s="269"/>
    </row>
    <row r="205" spans="1:3" ht="12.75" customHeight="1">
      <c r="A205" s="133"/>
      <c r="C205" s="18"/>
    </row>
    <row r="206" spans="1:9" ht="12.75" customHeight="1">
      <c r="A206" s="346" t="s">
        <v>794</v>
      </c>
      <c r="B206" s="347"/>
      <c r="C206" s="347"/>
      <c r="D206" s="347"/>
      <c r="E206" s="347"/>
      <c r="F206" s="347"/>
      <c r="G206" s="347"/>
      <c r="H206" s="347"/>
      <c r="I206" s="348"/>
    </row>
    <row r="207" spans="1:9" ht="12.75" customHeight="1">
      <c r="A207" s="256" t="s">
        <v>826</v>
      </c>
      <c r="B207" s="256"/>
      <c r="C207" s="256"/>
      <c r="D207" s="256"/>
      <c r="E207" s="256"/>
      <c r="F207" s="256"/>
      <c r="G207" s="256"/>
      <c r="H207" s="256"/>
      <c r="I207" s="256"/>
    </row>
    <row r="208" spans="1:9" ht="12.75" customHeight="1">
      <c r="A208" s="269"/>
      <c r="B208" s="269"/>
      <c r="C208" s="269"/>
      <c r="D208" s="269"/>
      <c r="E208" s="269"/>
      <c r="F208" s="269"/>
      <c r="G208" s="269"/>
      <c r="H208" s="269"/>
      <c r="I208" s="269"/>
    </row>
    <row r="209" spans="1:9" ht="12.75" customHeight="1">
      <c r="A209" s="269"/>
      <c r="B209" s="269"/>
      <c r="C209" s="269"/>
      <c r="D209" s="269"/>
      <c r="E209" s="269"/>
      <c r="F209" s="269"/>
      <c r="G209" s="269"/>
      <c r="H209" s="269"/>
      <c r="I209" s="269"/>
    </row>
    <row r="210" spans="1:9" ht="12.75" customHeight="1">
      <c r="A210" s="269"/>
      <c r="B210" s="269"/>
      <c r="C210" s="269"/>
      <c r="D210" s="269"/>
      <c r="E210" s="269"/>
      <c r="F210" s="269"/>
      <c r="G210" s="269"/>
      <c r="H210" s="269"/>
      <c r="I210" s="269"/>
    </row>
    <row r="211" spans="1:9" ht="12.75" customHeight="1">
      <c r="A211" s="269"/>
      <c r="B211" s="269"/>
      <c r="C211" s="269"/>
      <c r="D211" s="269"/>
      <c r="E211" s="269"/>
      <c r="F211" s="269"/>
      <c r="G211" s="269"/>
      <c r="H211" s="269"/>
      <c r="I211" s="269"/>
    </row>
    <row r="212" spans="1:9" ht="12.75" customHeight="1">
      <c r="A212" s="269"/>
      <c r="B212" s="269"/>
      <c r="C212" s="269"/>
      <c r="D212" s="269"/>
      <c r="E212" s="269"/>
      <c r="F212" s="269"/>
      <c r="G212" s="269"/>
      <c r="H212" s="269"/>
      <c r="I212" s="269"/>
    </row>
    <row r="213" spans="1:3" ht="12.75" customHeight="1">
      <c r="A213" s="133"/>
      <c r="C213" s="18"/>
    </row>
    <row r="214" spans="1:9" ht="12.75" customHeight="1">
      <c r="A214" s="345" t="s">
        <v>166</v>
      </c>
      <c r="B214" s="349"/>
      <c r="C214" s="349"/>
      <c r="D214" s="349"/>
      <c r="E214" s="349"/>
      <c r="F214" s="349"/>
      <c r="G214" s="349"/>
      <c r="H214" s="349"/>
      <c r="I214" s="350"/>
    </row>
    <row r="215" spans="1:9" ht="12.75" customHeight="1">
      <c r="A215" s="351"/>
      <c r="B215" s="352"/>
      <c r="C215" s="352"/>
      <c r="D215" s="352"/>
      <c r="E215" s="352"/>
      <c r="F215" s="352"/>
      <c r="G215" s="352"/>
      <c r="H215" s="352"/>
      <c r="I215" s="353"/>
    </row>
    <row r="216" spans="1:9" ht="12.75" customHeight="1">
      <c r="A216" s="377"/>
      <c r="B216" s="378"/>
      <c r="C216" s="378"/>
      <c r="D216" s="378"/>
      <c r="E216" s="378"/>
      <c r="F216" s="378"/>
      <c r="G216" s="378"/>
      <c r="H216" s="378"/>
      <c r="I216" s="379"/>
    </row>
    <row r="217" spans="1:9" ht="12.75" customHeight="1">
      <c r="A217" s="256" t="s">
        <v>827</v>
      </c>
      <c r="B217" s="256"/>
      <c r="C217" s="256"/>
      <c r="D217" s="256"/>
      <c r="E217" s="256"/>
      <c r="F217" s="256"/>
      <c r="G217" s="256"/>
      <c r="H217" s="256"/>
      <c r="I217" s="256"/>
    </row>
    <row r="218" spans="1:9" ht="12.75" customHeight="1">
      <c r="A218" s="269"/>
      <c r="B218" s="269"/>
      <c r="C218" s="269"/>
      <c r="D218" s="269"/>
      <c r="E218" s="269"/>
      <c r="F218" s="269"/>
      <c r="G218" s="269"/>
      <c r="H218" s="269"/>
      <c r="I218" s="269"/>
    </row>
    <row r="219" spans="1:9" ht="12.75" customHeight="1">
      <c r="A219" s="269"/>
      <c r="B219" s="269"/>
      <c r="C219" s="269"/>
      <c r="D219" s="269"/>
      <c r="E219" s="269"/>
      <c r="F219" s="269"/>
      <c r="G219" s="269"/>
      <c r="H219" s="269"/>
      <c r="I219" s="269"/>
    </row>
    <row r="220" spans="1:9" ht="12.75" customHeight="1">
      <c r="A220" s="269"/>
      <c r="B220" s="269"/>
      <c r="C220" s="269"/>
      <c r="D220" s="269"/>
      <c r="E220" s="269"/>
      <c r="F220" s="269"/>
      <c r="G220" s="269"/>
      <c r="H220" s="269"/>
      <c r="I220" s="269"/>
    </row>
    <row r="221" spans="1:9" ht="12.75" customHeight="1">
      <c r="A221" s="269"/>
      <c r="B221" s="269"/>
      <c r="C221" s="269"/>
      <c r="D221" s="269"/>
      <c r="E221" s="269"/>
      <c r="F221" s="269"/>
      <c r="G221" s="269"/>
      <c r="H221" s="269"/>
      <c r="I221" s="269"/>
    </row>
    <row r="222" spans="1:9" ht="12.75" customHeight="1">
      <c r="A222" s="269"/>
      <c r="B222" s="269"/>
      <c r="C222" s="269"/>
      <c r="D222" s="269"/>
      <c r="E222" s="269"/>
      <c r="F222" s="269"/>
      <c r="G222" s="269"/>
      <c r="H222" s="269"/>
      <c r="I222" s="269"/>
    </row>
    <row r="223" spans="1:3" ht="12.75" customHeight="1">
      <c r="A223" s="133"/>
      <c r="C223" s="18"/>
    </row>
    <row r="224" spans="1:9" ht="12.75" customHeight="1">
      <c r="A224" s="346" t="s">
        <v>795</v>
      </c>
      <c r="B224" s="347"/>
      <c r="C224" s="347"/>
      <c r="D224" s="347"/>
      <c r="E224" s="347"/>
      <c r="F224" s="347"/>
      <c r="G224" s="347"/>
      <c r="H224" s="347"/>
      <c r="I224" s="348"/>
    </row>
    <row r="225" spans="1:9" ht="12.75" customHeight="1">
      <c r="A225" s="256" t="s">
        <v>828</v>
      </c>
      <c r="B225" s="256"/>
      <c r="C225" s="256"/>
      <c r="D225" s="256"/>
      <c r="E225" s="256"/>
      <c r="F225" s="256"/>
      <c r="G225" s="256"/>
      <c r="H225" s="256"/>
      <c r="I225" s="256"/>
    </row>
    <row r="226" spans="1:9" ht="12.75" customHeight="1">
      <c r="A226" s="269"/>
      <c r="B226" s="269"/>
      <c r="C226" s="269"/>
      <c r="D226" s="269"/>
      <c r="E226" s="269"/>
      <c r="F226" s="269"/>
      <c r="G226" s="269"/>
      <c r="H226" s="269"/>
      <c r="I226" s="269"/>
    </row>
    <row r="227" spans="1:9" ht="12.75" customHeight="1">
      <c r="A227" s="269"/>
      <c r="B227" s="269"/>
      <c r="C227" s="269"/>
      <c r="D227" s="269"/>
      <c r="E227" s="269"/>
      <c r="F227" s="269"/>
      <c r="G227" s="269"/>
      <c r="H227" s="269"/>
      <c r="I227" s="269"/>
    </row>
    <row r="228" spans="1:9" ht="12.75" customHeight="1">
      <c r="A228" s="269"/>
      <c r="B228" s="269"/>
      <c r="C228" s="269"/>
      <c r="D228" s="269"/>
      <c r="E228" s="269"/>
      <c r="F228" s="269"/>
      <c r="G228" s="269"/>
      <c r="H228" s="269"/>
      <c r="I228" s="269"/>
    </row>
    <row r="229" spans="1:9" ht="12.75" customHeight="1">
      <c r="A229" s="269"/>
      <c r="B229" s="269"/>
      <c r="C229" s="269"/>
      <c r="D229" s="269"/>
      <c r="E229" s="269"/>
      <c r="F229" s="269"/>
      <c r="G229" s="269"/>
      <c r="H229" s="269"/>
      <c r="I229" s="269"/>
    </row>
    <row r="230" spans="1:9" ht="12.75" customHeight="1">
      <c r="A230" s="269"/>
      <c r="B230" s="269"/>
      <c r="C230" s="269"/>
      <c r="D230" s="269"/>
      <c r="E230" s="269"/>
      <c r="F230" s="269"/>
      <c r="G230" s="269"/>
      <c r="H230" s="269"/>
      <c r="I230" s="269"/>
    </row>
    <row r="231" spans="1:3" ht="12.75" customHeight="1">
      <c r="A231" s="133"/>
      <c r="C231" s="18"/>
    </row>
    <row r="232" spans="1:9" ht="12.75" customHeight="1">
      <c r="A232" s="346" t="s">
        <v>796</v>
      </c>
      <c r="B232" s="347"/>
      <c r="C232" s="347"/>
      <c r="D232" s="347"/>
      <c r="E232" s="347"/>
      <c r="F232" s="347"/>
      <c r="G232" s="347"/>
      <c r="H232" s="347"/>
      <c r="I232" s="348"/>
    </row>
    <row r="233" spans="1:9" ht="12.75" customHeight="1">
      <c r="A233" s="256" t="s">
        <v>829</v>
      </c>
      <c r="B233" s="256"/>
      <c r="C233" s="256"/>
      <c r="D233" s="256"/>
      <c r="E233" s="256"/>
      <c r="F233" s="256"/>
      <c r="G233" s="256"/>
      <c r="H233" s="256"/>
      <c r="I233" s="256"/>
    </row>
    <row r="234" spans="1:9" ht="12.75" customHeight="1">
      <c r="A234" s="269"/>
      <c r="B234" s="269"/>
      <c r="C234" s="269"/>
      <c r="D234" s="269"/>
      <c r="E234" s="269"/>
      <c r="F234" s="269"/>
      <c r="G234" s="269"/>
      <c r="H234" s="269"/>
      <c r="I234" s="269"/>
    </row>
    <row r="235" spans="1:9" ht="12.75" customHeight="1">
      <c r="A235" s="269"/>
      <c r="B235" s="269"/>
      <c r="C235" s="269"/>
      <c r="D235" s="269"/>
      <c r="E235" s="269"/>
      <c r="F235" s="269"/>
      <c r="G235" s="269"/>
      <c r="H235" s="269"/>
      <c r="I235" s="269"/>
    </row>
    <row r="236" spans="1:9" ht="12.75" customHeight="1">
      <c r="A236" s="269"/>
      <c r="B236" s="269"/>
      <c r="C236" s="269"/>
      <c r="D236" s="269"/>
      <c r="E236" s="269"/>
      <c r="F236" s="269"/>
      <c r="G236" s="269"/>
      <c r="H236" s="269"/>
      <c r="I236" s="269"/>
    </row>
    <row r="237" spans="1:9" ht="12.75" customHeight="1">
      <c r="A237" s="269"/>
      <c r="B237" s="269"/>
      <c r="C237" s="269"/>
      <c r="D237" s="269"/>
      <c r="E237" s="269"/>
      <c r="F237" s="269"/>
      <c r="G237" s="269"/>
      <c r="H237" s="269"/>
      <c r="I237" s="269"/>
    </row>
    <row r="238" spans="1:9" ht="12.75" customHeight="1">
      <c r="A238" s="269"/>
      <c r="B238" s="269"/>
      <c r="C238" s="269"/>
      <c r="D238" s="269"/>
      <c r="E238" s="269"/>
      <c r="F238" s="269"/>
      <c r="G238" s="269"/>
      <c r="H238" s="269"/>
      <c r="I238" s="269"/>
    </row>
    <row r="239" spans="1:3" ht="12.75" customHeight="1">
      <c r="A239" s="138"/>
      <c r="C239" s="18"/>
    </row>
    <row r="240" spans="1:9" ht="12.75" customHeight="1">
      <c r="A240" s="346" t="s">
        <v>797</v>
      </c>
      <c r="B240" s="347"/>
      <c r="C240" s="347"/>
      <c r="D240" s="347"/>
      <c r="E240" s="347"/>
      <c r="F240" s="347"/>
      <c r="G240" s="347"/>
      <c r="H240" s="347"/>
      <c r="I240" s="348"/>
    </row>
    <row r="241" spans="1:9" ht="12.75" customHeight="1">
      <c r="A241" s="256" t="s">
        <v>830</v>
      </c>
      <c r="B241" s="256"/>
      <c r="C241" s="256"/>
      <c r="D241" s="256"/>
      <c r="E241" s="256"/>
      <c r="F241" s="256"/>
      <c r="G241" s="256"/>
      <c r="H241" s="256"/>
      <c r="I241" s="256"/>
    </row>
    <row r="242" spans="1:9" ht="12.75" customHeight="1">
      <c r="A242" s="269"/>
      <c r="B242" s="269"/>
      <c r="C242" s="269"/>
      <c r="D242" s="269"/>
      <c r="E242" s="269"/>
      <c r="F242" s="269"/>
      <c r="G242" s="269"/>
      <c r="H242" s="269"/>
      <c r="I242" s="269"/>
    </row>
    <row r="243" spans="1:9" ht="12.75" customHeight="1">
      <c r="A243" s="269"/>
      <c r="B243" s="269"/>
      <c r="C243" s="269"/>
      <c r="D243" s="269"/>
      <c r="E243" s="269"/>
      <c r="F243" s="269"/>
      <c r="G243" s="269"/>
      <c r="H243" s="269"/>
      <c r="I243" s="269"/>
    </row>
    <row r="244" spans="1:9" ht="12.75" customHeight="1">
      <c r="A244" s="269"/>
      <c r="B244" s="269"/>
      <c r="C244" s="269"/>
      <c r="D244" s="269"/>
      <c r="E244" s="269"/>
      <c r="F244" s="269"/>
      <c r="G244" s="269"/>
      <c r="H244" s="269"/>
      <c r="I244" s="269"/>
    </row>
    <row r="245" spans="1:9" ht="12.75" customHeight="1">
      <c r="A245" s="269"/>
      <c r="B245" s="269"/>
      <c r="C245" s="269"/>
      <c r="D245" s="269"/>
      <c r="E245" s="269"/>
      <c r="F245" s="269"/>
      <c r="G245" s="269"/>
      <c r="H245" s="269"/>
      <c r="I245" s="269"/>
    </row>
    <row r="246" spans="1:9" ht="12.75" customHeight="1">
      <c r="A246" s="269"/>
      <c r="B246" s="269"/>
      <c r="C246" s="269"/>
      <c r="D246" s="269"/>
      <c r="E246" s="269"/>
      <c r="F246" s="269"/>
      <c r="G246" s="269"/>
      <c r="H246" s="269"/>
      <c r="I246" s="269"/>
    </row>
    <row r="247" spans="1:3" ht="12.75" customHeight="1">
      <c r="A247" s="138"/>
      <c r="C247" s="18"/>
    </row>
    <row r="248" spans="1:9" ht="12.75" customHeight="1">
      <c r="A248" s="159" t="s">
        <v>798</v>
      </c>
      <c r="B248" s="186"/>
      <c r="C248" s="186"/>
      <c r="D248" s="186"/>
      <c r="E248" s="186"/>
      <c r="F248" s="186"/>
      <c r="G248" s="186"/>
      <c r="H248" s="186"/>
      <c r="I248" s="187"/>
    </row>
    <row r="249" spans="1:9" ht="12.75" customHeight="1">
      <c r="A249" s="188" t="s">
        <v>799</v>
      </c>
      <c r="B249" s="122"/>
      <c r="C249" s="122"/>
      <c r="D249" s="122"/>
      <c r="E249" s="122"/>
      <c r="F249" s="122"/>
      <c r="G249" s="122"/>
      <c r="H249" s="122"/>
      <c r="I249" s="189"/>
    </row>
    <row r="250" spans="1:9" ht="12.75" customHeight="1">
      <c r="A250" s="478" t="s">
        <v>811</v>
      </c>
      <c r="B250" s="477"/>
      <c r="C250" s="477"/>
      <c r="D250" s="477"/>
      <c r="E250" s="477"/>
      <c r="F250" s="477"/>
      <c r="G250" s="477"/>
      <c r="H250" s="477"/>
      <c r="I250" s="412"/>
    </row>
    <row r="251" spans="1:9" ht="12.75" customHeight="1">
      <c r="A251" s="476"/>
      <c r="B251" s="477"/>
      <c r="C251" s="477"/>
      <c r="D251" s="477"/>
      <c r="E251" s="477"/>
      <c r="F251" s="477"/>
      <c r="G251" s="477"/>
      <c r="H251" s="477"/>
      <c r="I251" s="412"/>
    </row>
    <row r="252" spans="1:9" ht="12.75" customHeight="1">
      <c r="A252" s="191"/>
      <c r="B252" s="190"/>
      <c r="C252" s="190"/>
      <c r="D252" s="190"/>
      <c r="E252" s="190"/>
      <c r="F252" s="190"/>
      <c r="G252" s="190"/>
      <c r="H252" s="190"/>
      <c r="I252" s="182"/>
    </row>
    <row r="253" spans="1:9" ht="12.75" customHeight="1">
      <c r="A253" s="476" t="s">
        <v>805</v>
      </c>
      <c r="B253" s="477"/>
      <c r="C253" s="477"/>
      <c r="D253" s="477"/>
      <c r="E253" s="477"/>
      <c r="F253" s="477"/>
      <c r="G253" s="477"/>
      <c r="H253" s="477"/>
      <c r="I253" s="412"/>
    </row>
    <row r="254" spans="1:9" ht="12.75" customHeight="1" thickBot="1">
      <c r="A254" s="192"/>
      <c r="B254" s="193"/>
      <c r="C254" s="194"/>
      <c r="D254" s="195"/>
      <c r="E254" s="195"/>
      <c r="F254" s="195"/>
      <c r="G254" s="195"/>
      <c r="H254" s="195"/>
      <c r="I254" s="196"/>
    </row>
    <row r="255" spans="1:9" ht="13.5" thickBot="1">
      <c r="A255" s="275" t="s">
        <v>0</v>
      </c>
      <c r="B255" s="140" t="s">
        <v>377</v>
      </c>
      <c r="C255" s="124" t="s">
        <v>175</v>
      </c>
      <c r="D255" s="125" t="s">
        <v>176</v>
      </c>
      <c r="E255" s="125" t="s">
        <v>177</v>
      </c>
      <c r="F255" s="125" t="s">
        <v>618</v>
      </c>
      <c r="G255" s="280" t="s">
        <v>186</v>
      </c>
      <c r="H255" s="281"/>
      <c r="I255" s="123" t="s">
        <v>178</v>
      </c>
    </row>
    <row r="256" spans="1:9" ht="13.5" thickBot="1">
      <c r="A256" s="276"/>
      <c r="B256" s="141" t="s">
        <v>831</v>
      </c>
      <c r="C256" s="36" t="s">
        <v>832</v>
      </c>
      <c r="D256" s="36"/>
      <c r="E256" s="36" t="s">
        <v>833</v>
      </c>
      <c r="F256" s="36" t="s">
        <v>834</v>
      </c>
      <c r="G256" s="279" t="s">
        <v>835</v>
      </c>
      <c r="H256" s="279"/>
      <c r="I256" s="40" t="s">
        <v>688</v>
      </c>
    </row>
    <row r="257" spans="1:9" ht="13.5" thickBot="1">
      <c r="A257" s="276"/>
      <c r="B257" s="142"/>
      <c r="C257" s="36"/>
      <c r="D257" s="36"/>
      <c r="E257" s="36"/>
      <c r="F257" s="37"/>
      <c r="G257" s="279"/>
      <c r="H257" s="279"/>
      <c r="I257" s="40"/>
    </row>
    <row r="258" spans="1:9" ht="12.75">
      <c r="A258" s="276"/>
      <c r="B258" s="142"/>
      <c r="C258" s="36"/>
      <c r="D258" s="36"/>
      <c r="E258" s="36"/>
      <c r="F258" s="37"/>
      <c r="G258" s="279"/>
      <c r="H258" s="279"/>
      <c r="I258" s="40"/>
    </row>
    <row r="259" spans="1:9" ht="12.75">
      <c r="A259" s="276"/>
      <c r="B259" s="142"/>
      <c r="C259" s="37"/>
      <c r="D259" s="37"/>
      <c r="E259" s="37"/>
      <c r="F259" s="37"/>
      <c r="G259" s="279"/>
      <c r="H259" s="279"/>
      <c r="I259" s="35"/>
    </row>
    <row r="260" spans="1:9" ht="12.75">
      <c r="A260" s="276"/>
      <c r="B260" s="142"/>
      <c r="C260" s="37"/>
      <c r="D260" s="37"/>
      <c r="E260" s="37"/>
      <c r="F260" s="37"/>
      <c r="G260" s="279"/>
      <c r="H260" s="279"/>
      <c r="I260" s="35"/>
    </row>
    <row r="261" spans="1:9" ht="12.75">
      <c r="A261" s="277"/>
      <c r="B261" s="142"/>
      <c r="C261" s="37"/>
      <c r="D261" s="37"/>
      <c r="E261" s="37"/>
      <c r="F261" s="37"/>
      <c r="G261" s="279"/>
      <c r="H261" s="279"/>
      <c r="I261" s="35"/>
    </row>
    <row r="262" spans="1:9" ht="12.75">
      <c r="A262" s="277"/>
      <c r="B262" s="142"/>
      <c r="C262" s="37"/>
      <c r="D262" s="37"/>
      <c r="E262" s="37"/>
      <c r="F262" s="37"/>
      <c r="G262" s="279"/>
      <c r="H262" s="279"/>
      <c r="I262" s="35"/>
    </row>
    <row r="263" spans="1:9" ht="12.75">
      <c r="A263" s="277"/>
      <c r="B263" s="142"/>
      <c r="C263" s="37"/>
      <c r="D263" s="37"/>
      <c r="E263" s="37"/>
      <c r="F263" s="37"/>
      <c r="G263" s="279"/>
      <c r="H263" s="279"/>
      <c r="I263" s="35"/>
    </row>
    <row r="264" spans="1:9" ht="12.75">
      <c r="A264" s="277"/>
      <c r="B264" s="142"/>
      <c r="C264" s="37"/>
      <c r="D264" s="37"/>
      <c r="E264" s="37"/>
      <c r="F264" s="37"/>
      <c r="G264" s="279"/>
      <c r="H264" s="279"/>
      <c r="I264" s="35"/>
    </row>
    <row r="265" spans="1:9" ht="12.75">
      <c r="A265" s="277"/>
      <c r="B265" s="142"/>
      <c r="C265" s="37"/>
      <c r="D265" s="37"/>
      <c r="E265" s="37"/>
      <c r="F265" s="37"/>
      <c r="G265" s="279"/>
      <c r="H265" s="279"/>
      <c r="I265" s="35"/>
    </row>
    <row r="266" spans="1:9" ht="12.75">
      <c r="A266" s="278"/>
      <c r="B266" s="142"/>
      <c r="C266" s="37"/>
      <c r="D266" s="37"/>
      <c r="E266" s="37"/>
      <c r="F266" s="37"/>
      <c r="G266" s="279"/>
      <c r="H266" s="279"/>
      <c r="I266" s="35"/>
    </row>
    <row r="267" spans="1:11" ht="13.5" thickBot="1">
      <c r="A267" s="143"/>
      <c r="B267" s="139"/>
      <c r="C267" s="139"/>
      <c r="D267" s="139"/>
      <c r="E267" s="139"/>
      <c r="F267" s="139"/>
      <c r="G267" s="139"/>
      <c r="H267" s="139"/>
      <c r="I267" s="151"/>
      <c r="J267" s="139"/>
      <c r="K267" s="139"/>
    </row>
    <row r="268" spans="1:12" ht="26.25" customHeight="1" thickBot="1">
      <c r="A268" s="359"/>
      <c r="B268" s="144" t="s">
        <v>800</v>
      </c>
      <c r="C268" s="145" t="s">
        <v>801</v>
      </c>
      <c r="D268" s="482" t="s">
        <v>802</v>
      </c>
      <c r="E268" s="483"/>
      <c r="F268" s="139"/>
      <c r="G268" s="139"/>
      <c r="H268" s="139"/>
      <c r="I268" s="151"/>
      <c r="J268" s="139"/>
      <c r="K268" s="139"/>
      <c r="L268" s="24"/>
    </row>
    <row r="269" spans="1:12" ht="12.75">
      <c r="A269" s="360"/>
      <c r="B269" s="39" t="s">
        <v>689</v>
      </c>
      <c r="C269" s="36"/>
      <c r="D269" s="273" t="s">
        <v>836</v>
      </c>
      <c r="E269" s="274"/>
      <c r="F269" s="139"/>
      <c r="G269" s="139"/>
      <c r="H269" s="139"/>
      <c r="I269" s="151"/>
      <c r="J269" s="139"/>
      <c r="K269" s="139"/>
      <c r="L269" s="24"/>
    </row>
    <row r="270" spans="1:12" ht="12.75">
      <c r="A270" s="360"/>
      <c r="B270" s="41"/>
      <c r="C270" s="37"/>
      <c r="D270" s="273"/>
      <c r="E270" s="274"/>
      <c r="F270" s="139"/>
      <c r="G270" s="139"/>
      <c r="H270" s="139"/>
      <c r="I270" s="151"/>
      <c r="J270" s="139"/>
      <c r="K270" s="139"/>
      <c r="L270" s="24"/>
    </row>
    <row r="271" spans="1:12" ht="12.75">
      <c r="A271" s="360"/>
      <c r="B271" s="41"/>
      <c r="C271" s="37"/>
      <c r="D271" s="273"/>
      <c r="E271" s="274"/>
      <c r="F271" s="139"/>
      <c r="G271" s="139"/>
      <c r="H271" s="139"/>
      <c r="I271" s="151"/>
      <c r="J271" s="139"/>
      <c r="K271" s="139"/>
      <c r="L271" s="24"/>
    </row>
    <row r="272" spans="1:12" ht="12.75">
      <c r="A272" s="360"/>
      <c r="B272" s="41"/>
      <c r="C272" s="37"/>
      <c r="D272" s="273"/>
      <c r="E272" s="274"/>
      <c r="F272" s="139"/>
      <c r="G272" s="139"/>
      <c r="H272" s="139"/>
      <c r="I272" s="151"/>
      <c r="J272" s="139"/>
      <c r="K272" s="139"/>
      <c r="L272" s="24"/>
    </row>
    <row r="273" spans="1:12" ht="12.75">
      <c r="A273" s="360"/>
      <c r="B273" s="41"/>
      <c r="C273" s="37"/>
      <c r="D273" s="273"/>
      <c r="E273" s="274"/>
      <c r="F273" s="139"/>
      <c r="G273" s="139"/>
      <c r="H273" s="139"/>
      <c r="I273" s="151"/>
      <c r="J273" s="139"/>
      <c r="K273" s="139"/>
      <c r="L273" s="24"/>
    </row>
    <row r="274" spans="1:12" ht="12.75">
      <c r="A274" s="360"/>
      <c r="B274" s="41"/>
      <c r="C274" s="37"/>
      <c r="D274" s="279"/>
      <c r="E274" s="274"/>
      <c r="F274" s="139"/>
      <c r="G274" s="139"/>
      <c r="H274" s="139"/>
      <c r="I274" s="151"/>
      <c r="J274" s="139"/>
      <c r="K274" s="139"/>
      <c r="L274" s="24"/>
    </row>
    <row r="275" spans="1:12" ht="12.75">
      <c r="A275" s="360"/>
      <c r="B275" s="41"/>
      <c r="C275" s="37"/>
      <c r="D275" s="279"/>
      <c r="E275" s="274"/>
      <c r="F275" s="139"/>
      <c r="G275" s="139"/>
      <c r="H275" s="139"/>
      <c r="I275" s="151"/>
      <c r="J275" s="139"/>
      <c r="K275" s="139"/>
      <c r="L275" s="24"/>
    </row>
    <row r="276" spans="1:12" ht="12.75">
      <c r="A276" s="360"/>
      <c r="B276" s="41"/>
      <c r="C276" s="37"/>
      <c r="D276" s="279"/>
      <c r="E276" s="274"/>
      <c r="F276" s="139"/>
      <c r="G276" s="139"/>
      <c r="H276" s="139"/>
      <c r="I276" s="151"/>
      <c r="J276" s="139"/>
      <c r="K276" s="139"/>
      <c r="L276" s="24"/>
    </row>
    <row r="277" spans="1:12" ht="12.75">
      <c r="A277" s="360"/>
      <c r="B277" s="41"/>
      <c r="C277" s="37"/>
      <c r="D277" s="279"/>
      <c r="E277" s="274"/>
      <c r="F277" s="139"/>
      <c r="G277" s="139"/>
      <c r="H277" s="139"/>
      <c r="I277" s="151"/>
      <c r="J277" s="139"/>
      <c r="K277" s="139"/>
      <c r="L277" s="24"/>
    </row>
    <row r="278" spans="1:12" ht="12.75">
      <c r="A278" s="360"/>
      <c r="B278" s="41"/>
      <c r="C278" s="37"/>
      <c r="D278" s="279"/>
      <c r="E278" s="274"/>
      <c r="F278" s="139"/>
      <c r="G278" s="139"/>
      <c r="H278" s="139"/>
      <c r="I278" s="151"/>
      <c r="J278" s="139"/>
      <c r="K278" s="139"/>
      <c r="L278" s="24"/>
    </row>
    <row r="279" spans="1:12" ht="13.5" thickBot="1">
      <c r="A279" s="361"/>
      <c r="B279" s="42"/>
      <c r="C279" s="38"/>
      <c r="D279" s="362"/>
      <c r="E279" s="363"/>
      <c r="F279" s="152"/>
      <c r="G279" s="152"/>
      <c r="H279" s="152"/>
      <c r="I279" s="153"/>
      <c r="J279" s="139"/>
      <c r="K279" s="139"/>
      <c r="L279" s="24"/>
    </row>
    <row r="280" spans="1:9" ht="13.5" thickBot="1">
      <c r="A280" s="31"/>
      <c r="B280" s="20"/>
      <c r="C280" s="20"/>
      <c r="D280" s="20"/>
      <c r="E280" s="20"/>
      <c r="F280" s="20"/>
      <c r="G280" s="20"/>
      <c r="H280" s="20"/>
      <c r="I280" s="20"/>
    </row>
    <row r="281" spans="1:9" ht="12.75">
      <c r="A281" s="354" t="s">
        <v>803</v>
      </c>
      <c r="B281" s="355"/>
      <c r="C281" s="356"/>
      <c r="D281" s="270" t="s">
        <v>681</v>
      </c>
      <c r="E281" s="20"/>
      <c r="F281" s="20"/>
      <c r="G281" s="20"/>
      <c r="H281" s="20"/>
      <c r="I281" s="20"/>
    </row>
    <row r="282" spans="1:9" ht="13.5" thickBot="1">
      <c r="A282" s="357"/>
      <c r="B282" s="358"/>
      <c r="C282" s="358"/>
      <c r="D282" s="271"/>
      <c r="E282" s="20"/>
      <c r="F282" s="20"/>
      <c r="G282" s="20"/>
      <c r="H282" s="20"/>
      <c r="I282" s="20"/>
    </row>
    <row r="283" spans="1:9" ht="13.5" thickBot="1">
      <c r="A283" s="121" t="s">
        <v>377</v>
      </c>
      <c r="B283" s="43"/>
      <c r="C283" s="44"/>
      <c r="D283" s="484"/>
      <c r="E283" s="486"/>
      <c r="F283" s="484"/>
      <c r="G283" s="486"/>
      <c r="H283" s="484"/>
      <c r="I283" s="485"/>
    </row>
    <row r="284" spans="1:9" ht="13.5" thickBot="1">
      <c r="A284" s="121" t="s">
        <v>175</v>
      </c>
      <c r="B284" s="45"/>
      <c r="C284" s="33"/>
      <c r="D284" s="264"/>
      <c r="E284" s="265"/>
      <c r="F284" s="264"/>
      <c r="G284" s="265"/>
      <c r="H284" s="264"/>
      <c r="I284" s="272"/>
    </row>
    <row r="285" spans="1:9" ht="13.5" thickBot="1">
      <c r="A285" s="121" t="s">
        <v>176</v>
      </c>
      <c r="B285" s="45"/>
      <c r="C285" s="33"/>
      <c r="D285" s="264"/>
      <c r="E285" s="265"/>
      <c r="F285" s="264"/>
      <c r="G285" s="265"/>
      <c r="H285" s="264"/>
      <c r="I285" s="272"/>
    </row>
    <row r="286" spans="1:9" ht="13.5" thickBot="1">
      <c r="A286" s="121" t="s">
        <v>177</v>
      </c>
      <c r="B286" s="45"/>
      <c r="C286" s="33"/>
      <c r="D286" s="264"/>
      <c r="E286" s="265"/>
      <c r="F286" s="264"/>
      <c r="G286" s="265"/>
      <c r="H286" s="264"/>
      <c r="I286" s="272"/>
    </row>
    <row r="287" spans="1:9" ht="13.5" thickBot="1">
      <c r="A287" s="121" t="s">
        <v>618</v>
      </c>
      <c r="B287" s="45"/>
      <c r="C287" s="33"/>
      <c r="D287" s="264"/>
      <c r="E287" s="265"/>
      <c r="F287" s="264"/>
      <c r="G287" s="265"/>
      <c r="H287" s="264"/>
      <c r="I287" s="272"/>
    </row>
    <row r="288" spans="1:9" ht="13.5" thickBot="1">
      <c r="A288" s="121" t="s">
        <v>179</v>
      </c>
      <c r="B288" s="45"/>
      <c r="C288" s="33"/>
      <c r="D288" s="264"/>
      <c r="E288" s="265"/>
      <c r="F288" s="264"/>
      <c r="G288" s="265"/>
      <c r="H288" s="264"/>
      <c r="I288" s="272"/>
    </row>
    <row r="289" spans="1:9" ht="13.5" thickBot="1">
      <c r="A289" s="121" t="s">
        <v>178</v>
      </c>
      <c r="B289" s="45"/>
      <c r="C289" s="33"/>
      <c r="D289" s="264"/>
      <c r="E289" s="265"/>
      <c r="F289" s="264"/>
      <c r="G289" s="265"/>
      <c r="H289" s="264"/>
      <c r="I289" s="272"/>
    </row>
    <row r="290" spans="1:9" ht="13.5" thickBot="1">
      <c r="A290" s="126" t="s">
        <v>180</v>
      </c>
      <c r="B290" s="45"/>
      <c r="C290" s="33"/>
      <c r="D290" s="264"/>
      <c r="E290" s="265"/>
      <c r="F290" s="264"/>
      <c r="G290" s="265"/>
      <c r="H290" s="264"/>
      <c r="I290" s="272"/>
    </row>
    <row r="291" spans="1:9" ht="26.25" thickBot="1">
      <c r="A291" s="126" t="s">
        <v>650</v>
      </c>
      <c r="B291" s="45"/>
      <c r="C291" s="33"/>
      <c r="D291" s="264"/>
      <c r="E291" s="265"/>
      <c r="F291" s="264"/>
      <c r="G291" s="265"/>
      <c r="H291" s="264"/>
      <c r="I291" s="272"/>
    </row>
    <row r="292" spans="1:9" ht="13.5" thickBot="1">
      <c r="A292" s="126" t="s">
        <v>181</v>
      </c>
      <c r="B292" s="45"/>
      <c r="C292" s="33"/>
      <c r="D292" s="264"/>
      <c r="E292" s="265"/>
      <c r="F292" s="264"/>
      <c r="G292" s="265"/>
      <c r="H292" s="264"/>
      <c r="I292" s="272"/>
    </row>
    <row r="293" spans="1:9" ht="15" customHeight="1" thickBot="1">
      <c r="A293" s="126" t="s">
        <v>182</v>
      </c>
      <c r="B293" s="45"/>
      <c r="C293" s="33"/>
      <c r="D293" s="264"/>
      <c r="E293" s="265"/>
      <c r="F293" s="264"/>
      <c r="G293" s="265"/>
      <c r="H293" s="264"/>
      <c r="I293" s="272"/>
    </row>
    <row r="294" spans="1:9" ht="13.5" thickBot="1">
      <c r="A294" s="127" t="s">
        <v>185</v>
      </c>
      <c r="B294" s="45"/>
      <c r="C294" s="33"/>
      <c r="D294" s="264"/>
      <c r="E294" s="265"/>
      <c r="F294" s="264"/>
      <c r="G294" s="265"/>
      <c r="H294" s="264"/>
      <c r="I294" s="272"/>
    </row>
    <row r="295" spans="1:9" ht="13.5" thickBot="1">
      <c r="A295" s="128" t="s">
        <v>183</v>
      </c>
      <c r="B295" s="45"/>
      <c r="C295" s="33"/>
      <c r="D295" s="264"/>
      <c r="E295" s="265"/>
      <c r="F295" s="264"/>
      <c r="G295" s="265"/>
      <c r="H295" s="264"/>
      <c r="I295" s="272"/>
    </row>
    <row r="296" spans="1:9" ht="13.5" thickBot="1">
      <c r="A296" s="121" t="s">
        <v>184</v>
      </c>
      <c r="B296" s="45"/>
      <c r="C296" s="34"/>
      <c r="D296" s="264"/>
      <c r="E296" s="470"/>
      <c r="F296" s="264"/>
      <c r="G296" s="470"/>
      <c r="H296" s="489"/>
      <c r="I296" s="490"/>
    </row>
    <row r="297" spans="1:9" ht="13.5" thickBot="1">
      <c r="A297" s="126" t="s">
        <v>376</v>
      </c>
      <c r="B297" s="45"/>
      <c r="C297" s="33"/>
      <c r="D297" s="264"/>
      <c r="E297" s="265"/>
      <c r="F297" s="264"/>
      <c r="G297" s="265"/>
      <c r="H297" s="264"/>
      <c r="I297" s="272"/>
    </row>
    <row r="298" spans="1:9" ht="12.75">
      <c r="A298" s="129" t="s">
        <v>378</v>
      </c>
      <c r="B298" s="46"/>
      <c r="C298" s="47"/>
      <c r="D298" s="491"/>
      <c r="E298" s="492"/>
      <c r="F298" s="491"/>
      <c r="G298" s="492"/>
      <c r="H298" s="491"/>
      <c r="I298" s="493"/>
    </row>
    <row r="299" spans="1:9" ht="12.75">
      <c r="A299" s="494" t="s">
        <v>379</v>
      </c>
      <c r="B299" s="501"/>
      <c r="C299" s="263"/>
      <c r="D299" s="263"/>
      <c r="E299" s="263"/>
      <c r="F299" s="263"/>
      <c r="G299" s="263"/>
      <c r="H299" s="263"/>
      <c r="I299" s="498"/>
    </row>
    <row r="300" spans="1:9" ht="12.75">
      <c r="A300" s="495"/>
      <c r="B300" s="501"/>
      <c r="C300" s="263"/>
      <c r="D300" s="263"/>
      <c r="E300" s="263"/>
      <c r="F300" s="263"/>
      <c r="G300" s="263"/>
      <c r="H300" s="263"/>
      <c r="I300" s="498"/>
    </row>
    <row r="301" spans="1:9" ht="15" customHeight="1">
      <c r="A301" s="495"/>
      <c r="B301" s="501"/>
      <c r="C301" s="263"/>
      <c r="D301" s="263"/>
      <c r="E301" s="263"/>
      <c r="F301" s="263"/>
      <c r="G301" s="263"/>
      <c r="H301" s="263"/>
      <c r="I301" s="498"/>
    </row>
    <row r="302" spans="1:9" ht="15" customHeight="1">
      <c r="A302" s="487" t="s">
        <v>804</v>
      </c>
      <c r="B302" s="499"/>
      <c r="C302" s="261"/>
      <c r="D302" s="261"/>
      <c r="E302" s="261"/>
      <c r="F302" s="261"/>
      <c r="G302" s="261"/>
      <c r="H302" s="261"/>
      <c r="I302" s="496"/>
    </row>
    <row r="303" spans="1:9" s="22" customFormat="1" ht="15" customHeight="1" thickBot="1">
      <c r="A303" s="488"/>
      <c r="B303" s="500"/>
      <c r="C303" s="262"/>
      <c r="D303" s="262"/>
      <c r="E303" s="262"/>
      <c r="F303" s="262"/>
      <c r="G303" s="262"/>
      <c r="H303" s="262"/>
      <c r="I303" s="497"/>
    </row>
    <row r="304" spans="1:3" s="22" customFormat="1" ht="12.75">
      <c r="A304" s="148"/>
      <c r="B304" s="148"/>
      <c r="C304" s="110"/>
    </row>
    <row r="305" spans="1:9" s="22" customFormat="1" ht="12.75">
      <c r="A305" s="323" t="s">
        <v>806</v>
      </c>
      <c r="B305" s="324"/>
      <c r="C305" s="324"/>
      <c r="D305" s="324"/>
      <c r="E305" s="324"/>
      <c r="F305" s="324"/>
      <c r="G305" s="324"/>
      <c r="H305" s="324"/>
      <c r="I305" s="325"/>
    </row>
    <row r="306" spans="1:9" s="22" customFormat="1" ht="12.75">
      <c r="A306" s="326" t="s">
        <v>807</v>
      </c>
      <c r="B306" s="297"/>
      <c r="C306" s="297"/>
      <c r="D306" s="297"/>
      <c r="E306" s="297"/>
      <c r="F306" s="297"/>
      <c r="G306" s="297"/>
      <c r="H306" s="297"/>
      <c r="I306" s="298"/>
    </row>
    <row r="307" spans="1:9" s="22" customFormat="1" ht="12.75">
      <c r="A307" s="256" t="s">
        <v>848</v>
      </c>
      <c r="B307" s="256"/>
      <c r="C307" s="256"/>
      <c r="D307" s="256"/>
      <c r="E307" s="256"/>
      <c r="F307" s="256"/>
      <c r="G307" s="256"/>
      <c r="H307" s="256"/>
      <c r="I307" s="256"/>
    </row>
    <row r="308" spans="1:9" s="22" customFormat="1" ht="12.75">
      <c r="A308" s="269"/>
      <c r="B308" s="269"/>
      <c r="C308" s="269"/>
      <c r="D308" s="269"/>
      <c r="E308" s="269"/>
      <c r="F308" s="269"/>
      <c r="G308" s="269"/>
      <c r="H308" s="269"/>
      <c r="I308" s="269"/>
    </row>
    <row r="309" spans="1:9" s="22" customFormat="1" ht="12.75">
      <c r="A309" s="269"/>
      <c r="B309" s="269"/>
      <c r="C309" s="269"/>
      <c r="D309" s="269"/>
      <c r="E309" s="269"/>
      <c r="F309" s="269"/>
      <c r="G309" s="269"/>
      <c r="H309" s="269"/>
      <c r="I309" s="269"/>
    </row>
    <row r="310" spans="1:9" s="22" customFormat="1" ht="12.75">
      <c r="A310" s="269"/>
      <c r="B310" s="269"/>
      <c r="C310" s="269"/>
      <c r="D310" s="269"/>
      <c r="E310" s="269"/>
      <c r="F310" s="269"/>
      <c r="G310" s="269"/>
      <c r="H310" s="269"/>
      <c r="I310" s="269"/>
    </row>
    <row r="311" spans="1:9" s="22" customFormat="1" ht="12.75">
      <c r="A311" s="269"/>
      <c r="B311" s="269"/>
      <c r="C311" s="269"/>
      <c r="D311" s="269"/>
      <c r="E311" s="269"/>
      <c r="F311" s="269"/>
      <c r="G311" s="269"/>
      <c r="H311" s="269"/>
      <c r="I311" s="269"/>
    </row>
    <row r="312" spans="1:9" s="22" customFormat="1" ht="12.75">
      <c r="A312" s="269"/>
      <c r="B312" s="269"/>
      <c r="C312" s="269"/>
      <c r="D312" s="269"/>
      <c r="E312" s="269"/>
      <c r="F312" s="269"/>
      <c r="G312" s="269"/>
      <c r="H312" s="269"/>
      <c r="I312" s="269"/>
    </row>
    <row r="313" spans="1:9" s="22" customFormat="1" ht="12.75">
      <c r="A313" s="132"/>
      <c r="B313" s="132"/>
      <c r="C313" s="149"/>
      <c r="D313" s="132"/>
      <c r="E313" s="149"/>
      <c r="F313" s="149"/>
      <c r="G313" s="149"/>
      <c r="H313" s="149"/>
      <c r="I313" s="149"/>
    </row>
    <row r="314" spans="1:9" s="22" customFormat="1" ht="12.75">
      <c r="A314" s="266" t="s">
        <v>810</v>
      </c>
      <c r="B314" s="267"/>
      <c r="C314" s="267"/>
      <c r="D314" s="267"/>
      <c r="E314" s="267"/>
      <c r="F314" s="267"/>
      <c r="G314" s="267"/>
      <c r="H314" s="267"/>
      <c r="I314" s="268"/>
    </row>
    <row r="315" spans="1:9" s="22" customFormat="1" ht="12.75">
      <c r="A315" s="256" t="s">
        <v>421</v>
      </c>
      <c r="B315" s="256"/>
      <c r="C315" s="256"/>
      <c r="D315" s="256"/>
      <c r="E315" s="256"/>
      <c r="F315" s="256"/>
      <c r="G315" s="256"/>
      <c r="H315" s="256"/>
      <c r="I315" s="256"/>
    </row>
    <row r="316" spans="1:9" s="22" customFormat="1" ht="12.75">
      <c r="A316" s="269"/>
      <c r="B316" s="269"/>
      <c r="C316" s="269"/>
      <c r="D316" s="269"/>
      <c r="E316" s="269"/>
      <c r="F316" s="269"/>
      <c r="G316" s="269"/>
      <c r="H316" s="269"/>
      <c r="I316" s="269"/>
    </row>
    <row r="317" spans="1:9" s="22" customFormat="1" ht="12.75">
      <c r="A317" s="269"/>
      <c r="B317" s="269"/>
      <c r="C317" s="269"/>
      <c r="D317" s="269"/>
      <c r="E317" s="269"/>
      <c r="F317" s="269"/>
      <c r="G317" s="269"/>
      <c r="H317" s="269"/>
      <c r="I317" s="269"/>
    </row>
    <row r="318" spans="1:9" s="22" customFormat="1" ht="12.75">
      <c r="A318" s="269"/>
      <c r="B318" s="269"/>
      <c r="C318" s="269"/>
      <c r="D318" s="269"/>
      <c r="E318" s="269"/>
      <c r="F318" s="269"/>
      <c r="G318" s="269"/>
      <c r="H318" s="269"/>
      <c r="I318" s="269"/>
    </row>
    <row r="319" spans="1:9" s="22" customFormat="1" ht="12.75">
      <c r="A319" s="269"/>
      <c r="B319" s="269"/>
      <c r="C319" s="269"/>
      <c r="D319" s="269"/>
      <c r="E319" s="269"/>
      <c r="F319" s="269"/>
      <c r="G319" s="269"/>
      <c r="H319" s="269"/>
      <c r="I319" s="269"/>
    </row>
    <row r="320" spans="1:9" s="22" customFormat="1" ht="12.75">
      <c r="A320" s="269"/>
      <c r="B320" s="269"/>
      <c r="C320" s="269"/>
      <c r="D320" s="269"/>
      <c r="E320" s="269"/>
      <c r="F320" s="269"/>
      <c r="G320" s="269"/>
      <c r="H320" s="269"/>
      <c r="I320" s="269"/>
    </row>
    <row r="321" spans="1:9" s="22" customFormat="1" ht="12.75">
      <c r="A321" s="147"/>
      <c r="B321" s="147"/>
      <c r="C321" s="147"/>
      <c r="E321" s="110"/>
      <c r="F321" s="110"/>
      <c r="G321" s="110"/>
      <c r="H321" s="110"/>
      <c r="I321" s="110"/>
    </row>
    <row r="322" spans="1:9" s="22" customFormat="1" ht="12.75">
      <c r="A322" s="266" t="s">
        <v>214</v>
      </c>
      <c r="B322" s="267"/>
      <c r="C322" s="267"/>
      <c r="D322" s="267"/>
      <c r="E322" s="267"/>
      <c r="F322" s="267"/>
      <c r="G322" s="267"/>
      <c r="H322" s="267"/>
      <c r="I322" s="268"/>
    </row>
    <row r="323" spans="1:9" s="22" customFormat="1" ht="12.75">
      <c r="A323" s="256" t="s">
        <v>422</v>
      </c>
      <c r="B323" s="256"/>
      <c r="C323" s="256"/>
      <c r="D323" s="256"/>
      <c r="E323" s="256"/>
      <c r="F323" s="256"/>
      <c r="G323" s="256"/>
      <c r="H323" s="256"/>
      <c r="I323" s="256"/>
    </row>
    <row r="324" spans="1:9" s="22" customFormat="1" ht="12.75">
      <c r="A324" s="269"/>
      <c r="B324" s="269"/>
      <c r="C324" s="269"/>
      <c r="D324" s="269"/>
      <c r="E324" s="269"/>
      <c r="F324" s="269"/>
      <c r="G324" s="269"/>
      <c r="H324" s="269"/>
      <c r="I324" s="269"/>
    </row>
    <row r="325" spans="1:9" s="22" customFormat="1" ht="12.75">
      <c r="A325" s="269"/>
      <c r="B325" s="269"/>
      <c r="C325" s="269"/>
      <c r="D325" s="269"/>
      <c r="E325" s="269"/>
      <c r="F325" s="269"/>
      <c r="G325" s="269"/>
      <c r="H325" s="269"/>
      <c r="I325" s="269"/>
    </row>
    <row r="326" spans="1:9" s="22" customFormat="1" ht="12.75">
      <c r="A326" s="269"/>
      <c r="B326" s="269"/>
      <c r="C326" s="269"/>
      <c r="D326" s="269"/>
      <c r="E326" s="269"/>
      <c r="F326" s="269"/>
      <c r="G326" s="269"/>
      <c r="H326" s="269"/>
      <c r="I326" s="269"/>
    </row>
    <row r="327" spans="1:9" s="22" customFormat="1" ht="12.75">
      <c r="A327" s="269"/>
      <c r="B327" s="269"/>
      <c r="C327" s="269"/>
      <c r="D327" s="269"/>
      <c r="E327" s="269"/>
      <c r="F327" s="269"/>
      <c r="G327" s="269"/>
      <c r="H327" s="269"/>
      <c r="I327" s="269"/>
    </row>
    <row r="328" spans="1:9" s="22" customFormat="1" ht="12.75">
      <c r="A328" s="269"/>
      <c r="B328" s="269"/>
      <c r="C328" s="269"/>
      <c r="D328" s="269"/>
      <c r="E328" s="269"/>
      <c r="F328" s="269"/>
      <c r="G328" s="269"/>
      <c r="H328" s="269"/>
      <c r="I328" s="269"/>
    </row>
    <row r="329" spans="1:9" s="22" customFormat="1" ht="12.75">
      <c r="A329" s="146"/>
      <c r="B329" s="150"/>
      <c r="C329" s="150"/>
      <c r="D329" s="150"/>
      <c r="E329" s="150"/>
      <c r="F329" s="150"/>
      <c r="G329" s="150"/>
      <c r="H329" s="150"/>
      <c r="I329" s="150"/>
    </row>
    <row r="330" spans="1:9" s="22" customFormat="1" ht="12.75">
      <c r="A330" s="339" t="s">
        <v>215</v>
      </c>
      <c r="B330" s="340"/>
      <c r="C330" s="340"/>
      <c r="D330" s="340"/>
      <c r="E330" s="340"/>
      <c r="F330" s="340"/>
      <c r="G330" s="340"/>
      <c r="H330" s="340"/>
      <c r="I330" s="341"/>
    </row>
    <row r="331" spans="1:9" s="22" customFormat="1" ht="12.75" customHeight="1">
      <c r="A331" s="342"/>
      <c r="B331" s="343"/>
      <c r="C331" s="343"/>
      <c r="D331" s="343"/>
      <c r="E331" s="343"/>
      <c r="F331" s="343"/>
      <c r="G331" s="343"/>
      <c r="H331" s="343"/>
      <c r="I331" s="344"/>
    </row>
    <row r="332" spans="1:9" s="22" customFormat="1" ht="12.75" customHeight="1">
      <c r="A332" s="256" t="s">
        <v>423</v>
      </c>
      <c r="B332" s="256"/>
      <c r="C332" s="256"/>
      <c r="D332" s="256"/>
      <c r="E332" s="256"/>
      <c r="F332" s="256"/>
      <c r="G332" s="256"/>
      <c r="H332" s="256"/>
      <c r="I332" s="256"/>
    </row>
    <row r="333" spans="1:9" s="22" customFormat="1" ht="12.75" customHeight="1">
      <c r="A333" s="269"/>
      <c r="B333" s="269"/>
      <c r="C333" s="269"/>
      <c r="D333" s="269"/>
      <c r="E333" s="269"/>
      <c r="F333" s="269"/>
      <c r="G333" s="269"/>
      <c r="H333" s="269"/>
      <c r="I333" s="269"/>
    </row>
    <row r="334" spans="1:9" s="22" customFormat="1" ht="12.75" customHeight="1">
      <c r="A334" s="269"/>
      <c r="B334" s="269"/>
      <c r="C334" s="269"/>
      <c r="D334" s="269"/>
      <c r="E334" s="269"/>
      <c r="F334" s="269"/>
      <c r="G334" s="269"/>
      <c r="H334" s="269"/>
      <c r="I334" s="269"/>
    </row>
    <row r="335" spans="1:9" s="22" customFormat="1" ht="12.75" customHeight="1">
      <c r="A335" s="269"/>
      <c r="B335" s="269"/>
      <c r="C335" s="269"/>
      <c r="D335" s="269"/>
      <c r="E335" s="269"/>
      <c r="F335" s="269"/>
      <c r="G335" s="269"/>
      <c r="H335" s="269"/>
      <c r="I335" s="269"/>
    </row>
    <row r="336" spans="1:9" s="22" customFormat="1" ht="12.75" customHeight="1">
      <c r="A336" s="269"/>
      <c r="B336" s="269"/>
      <c r="C336" s="269"/>
      <c r="D336" s="269"/>
      <c r="E336" s="269"/>
      <c r="F336" s="269"/>
      <c r="G336" s="269"/>
      <c r="H336" s="269"/>
      <c r="I336" s="269"/>
    </row>
    <row r="337" spans="1:9" s="22" customFormat="1" ht="12.75" customHeight="1">
      <c r="A337" s="269"/>
      <c r="B337" s="269"/>
      <c r="C337" s="269"/>
      <c r="D337" s="269"/>
      <c r="E337" s="269"/>
      <c r="F337" s="269"/>
      <c r="G337" s="269"/>
      <c r="H337" s="269"/>
      <c r="I337" s="269"/>
    </row>
    <row r="338" spans="1:9" s="22" customFormat="1" ht="12.75">
      <c r="A338" s="146"/>
      <c r="B338" s="150"/>
      <c r="C338" s="150"/>
      <c r="D338" s="150"/>
      <c r="E338" s="150"/>
      <c r="F338" s="150"/>
      <c r="G338" s="150"/>
      <c r="H338" s="150"/>
      <c r="I338" s="150"/>
    </row>
    <row r="339" spans="1:9" s="22" customFormat="1" ht="12.75" customHeight="1">
      <c r="A339" s="266" t="s">
        <v>216</v>
      </c>
      <c r="B339" s="267"/>
      <c r="C339" s="267"/>
      <c r="D339" s="267"/>
      <c r="E339" s="267"/>
      <c r="F339" s="267"/>
      <c r="G339" s="267"/>
      <c r="H339" s="267"/>
      <c r="I339" s="268"/>
    </row>
    <row r="340" spans="1:9" s="22" customFormat="1" ht="12.75" customHeight="1">
      <c r="A340" s="256" t="s">
        <v>837</v>
      </c>
      <c r="B340" s="256"/>
      <c r="C340" s="256"/>
      <c r="D340" s="256"/>
      <c r="E340" s="256"/>
      <c r="F340" s="256"/>
      <c r="G340" s="256"/>
      <c r="H340" s="256"/>
      <c r="I340" s="256"/>
    </row>
    <row r="341" spans="1:9" s="22" customFormat="1" ht="12.75" customHeight="1">
      <c r="A341" s="269"/>
      <c r="B341" s="269"/>
      <c r="C341" s="269"/>
      <c r="D341" s="269"/>
      <c r="E341" s="269"/>
      <c r="F341" s="269"/>
      <c r="G341" s="269"/>
      <c r="H341" s="269"/>
      <c r="I341" s="269"/>
    </row>
    <row r="342" spans="1:9" s="22" customFormat="1" ht="12.75" customHeight="1">
      <c r="A342" s="269"/>
      <c r="B342" s="269"/>
      <c r="C342" s="269"/>
      <c r="D342" s="269"/>
      <c r="E342" s="269"/>
      <c r="F342" s="269"/>
      <c r="G342" s="269"/>
      <c r="H342" s="269"/>
      <c r="I342" s="269"/>
    </row>
    <row r="343" spans="1:9" s="22" customFormat="1" ht="12.75" customHeight="1">
      <c r="A343" s="269"/>
      <c r="B343" s="269"/>
      <c r="C343" s="269"/>
      <c r="D343" s="269"/>
      <c r="E343" s="269"/>
      <c r="F343" s="269"/>
      <c r="G343" s="269"/>
      <c r="H343" s="269"/>
      <c r="I343" s="269"/>
    </row>
    <row r="344" spans="1:9" s="22" customFormat="1" ht="12.75" customHeight="1">
      <c r="A344" s="269"/>
      <c r="B344" s="269"/>
      <c r="C344" s="269"/>
      <c r="D344" s="269"/>
      <c r="E344" s="269"/>
      <c r="F344" s="269"/>
      <c r="G344" s="269"/>
      <c r="H344" s="269"/>
      <c r="I344" s="269"/>
    </row>
    <row r="345" spans="1:9" s="22" customFormat="1" ht="12.75" customHeight="1">
      <c r="A345" s="269"/>
      <c r="B345" s="269"/>
      <c r="C345" s="269"/>
      <c r="D345" s="269"/>
      <c r="E345" s="269"/>
      <c r="F345" s="269"/>
      <c r="G345" s="269"/>
      <c r="H345" s="269"/>
      <c r="I345" s="269"/>
    </row>
    <row r="346" spans="1:9" s="22" customFormat="1" ht="12.75">
      <c r="A346" s="146"/>
      <c r="B346" s="150"/>
      <c r="C346" s="150"/>
      <c r="D346" s="150"/>
      <c r="E346" s="150"/>
      <c r="F346" s="150"/>
      <c r="G346" s="150"/>
      <c r="H346" s="150"/>
      <c r="I346" s="150"/>
    </row>
    <row r="347" spans="1:9" s="22" customFormat="1" ht="12.75" customHeight="1">
      <c r="A347" s="266" t="s">
        <v>217</v>
      </c>
      <c r="B347" s="312"/>
      <c r="C347" s="312"/>
      <c r="D347" s="312"/>
      <c r="E347" s="312"/>
      <c r="F347" s="312"/>
      <c r="G347" s="312"/>
      <c r="H347" s="312"/>
      <c r="I347" s="313"/>
    </row>
    <row r="348" spans="1:9" s="22" customFormat="1" ht="12.75" customHeight="1">
      <c r="A348" s="256" t="s">
        <v>838</v>
      </c>
      <c r="B348" s="256"/>
      <c r="C348" s="256"/>
      <c r="D348" s="256"/>
      <c r="E348" s="256"/>
      <c r="F348" s="256"/>
      <c r="G348" s="256"/>
      <c r="H348" s="256"/>
      <c r="I348" s="256"/>
    </row>
    <row r="349" spans="1:9" s="22" customFormat="1" ht="12.75" customHeight="1">
      <c r="A349" s="269"/>
      <c r="B349" s="269"/>
      <c r="C349" s="269"/>
      <c r="D349" s="269"/>
      <c r="E349" s="269"/>
      <c r="F349" s="269"/>
      <c r="G349" s="269"/>
      <c r="H349" s="269"/>
      <c r="I349" s="269"/>
    </row>
    <row r="350" spans="1:9" s="22" customFormat="1" ht="12.75" customHeight="1">
      <c r="A350" s="269"/>
      <c r="B350" s="269"/>
      <c r="C350" s="269"/>
      <c r="D350" s="269"/>
      <c r="E350" s="269"/>
      <c r="F350" s="269"/>
      <c r="G350" s="269"/>
      <c r="H350" s="269"/>
      <c r="I350" s="269"/>
    </row>
    <row r="351" spans="1:9" s="22" customFormat="1" ht="12.75" customHeight="1">
      <c r="A351" s="269"/>
      <c r="B351" s="269"/>
      <c r="C351" s="269"/>
      <c r="D351" s="269"/>
      <c r="E351" s="269"/>
      <c r="F351" s="269"/>
      <c r="G351" s="269"/>
      <c r="H351" s="269"/>
      <c r="I351" s="269"/>
    </row>
    <row r="352" spans="1:9" s="22" customFormat="1" ht="12.75" customHeight="1">
      <c r="A352" s="269"/>
      <c r="B352" s="269"/>
      <c r="C352" s="269"/>
      <c r="D352" s="269"/>
      <c r="E352" s="269"/>
      <c r="F352" s="269"/>
      <c r="G352" s="269"/>
      <c r="H352" s="269"/>
      <c r="I352" s="269"/>
    </row>
    <row r="353" spans="1:9" s="22" customFormat="1" ht="12.75" customHeight="1">
      <c r="A353" s="269"/>
      <c r="B353" s="269"/>
      <c r="C353" s="269"/>
      <c r="D353" s="269"/>
      <c r="E353" s="269"/>
      <c r="F353" s="269"/>
      <c r="G353" s="269"/>
      <c r="H353" s="269"/>
      <c r="I353" s="269"/>
    </row>
    <row r="354" spans="1:9" s="22" customFormat="1" ht="12.75">
      <c r="A354" s="146"/>
      <c r="B354" s="150"/>
      <c r="C354" s="150"/>
      <c r="D354" s="150"/>
      <c r="E354" s="150"/>
      <c r="F354" s="150"/>
      <c r="G354" s="150"/>
      <c r="H354" s="150"/>
      <c r="I354" s="150"/>
    </row>
    <row r="355" spans="1:9" s="22" customFormat="1" ht="12.75">
      <c r="A355" s="247" t="s">
        <v>218</v>
      </c>
      <c r="B355" s="248"/>
      <c r="C355" s="248"/>
      <c r="D355" s="248"/>
      <c r="E355" s="248"/>
      <c r="F355" s="248"/>
      <c r="G355" s="248"/>
      <c r="H355" s="248"/>
      <c r="I355" s="249"/>
    </row>
    <row r="356" spans="1:9" s="22" customFormat="1" ht="12.75">
      <c r="A356" s="250"/>
      <c r="B356" s="251"/>
      <c r="C356" s="251"/>
      <c r="D356" s="251"/>
      <c r="E356" s="251"/>
      <c r="F356" s="251"/>
      <c r="G356" s="251"/>
      <c r="H356" s="251"/>
      <c r="I356" s="252"/>
    </row>
    <row r="357" spans="1:9" s="22" customFormat="1" ht="12.75">
      <c r="A357" s="253"/>
      <c r="B357" s="254"/>
      <c r="C357" s="254"/>
      <c r="D357" s="254"/>
      <c r="E357" s="254"/>
      <c r="F357" s="254"/>
      <c r="G357" s="254"/>
      <c r="H357" s="254"/>
      <c r="I357" s="255"/>
    </row>
    <row r="358" spans="1:9" s="22" customFormat="1" ht="12.75">
      <c r="A358" s="256" t="s">
        <v>424</v>
      </c>
      <c r="B358" s="256"/>
      <c r="C358" s="256"/>
      <c r="D358" s="256"/>
      <c r="E358" s="256"/>
      <c r="F358" s="256"/>
      <c r="G358" s="256"/>
      <c r="H358" s="256"/>
      <c r="I358" s="256"/>
    </row>
    <row r="359" spans="1:9" s="22" customFormat="1" ht="12.75">
      <c r="A359" s="269"/>
      <c r="B359" s="269"/>
      <c r="C359" s="269"/>
      <c r="D359" s="269"/>
      <c r="E359" s="269"/>
      <c r="F359" s="269"/>
      <c r="G359" s="269"/>
      <c r="H359" s="269"/>
      <c r="I359" s="269"/>
    </row>
    <row r="360" spans="1:9" s="22" customFormat="1" ht="12.75">
      <c r="A360" s="269"/>
      <c r="B360" s="269"/>
      <c r="C360" s="269"/>
      <c r="D360" s="269"/>
      <c r="E360" s="269"/>
      <c r="F360" s="269"/>
      <c r="G360" s="269"/>
      <c r="H360" s="269"/>
      <c r="I360" s="269"/>
    </row>
    <row r="361" spans="1:9" s="22" customFormat="1" ht="12.75">
      <c r="A361" s="269"/>
      <c r="B361" s="269"/>
      <c r="C361" s="269"/>
      <c r="D361" s="269"/>
      <c r="E361" s="269"/>
      <c r="F361" s="269"/>
      <c r="G361" s="269"/>
      <c r="H361" s="269"/>
      <c r="I361" s="269"/>
    </row>
    <row r="362" spans="1:9" s="22" customFormat="1" ht="12.75">
      <c r="A362" s="269"/>
      <c r="B362" s="269"/>
      <c r="C362" s="269"/>
      <c r="D362" s="269"/>
      <c r="E362" s="269"/>
      <c r="F362" s="269"/>
      <c r="G362" s="269"/>
      <c r="H362" s="269"/>
      <c r="I362" s="269"/>
    </row>
    <row r="363" spans="1:9" s="22" customFormat="1" ht="12.75">
      <c r="A363" s="269"/>
      <c r="B363" s="269"/>
      <c r="C363" s="269"/>
      <c r="D363" s="269"/>
      <c r="E363" s="269"/>
      <c r="F363" s="269"/>
      <c r="G363" s="269"/>
      <c r="H363" s="269"/>
      <c r="I363" s="269"/>
    </row>
    <row r="364" spans="1:9" s="22" customFormat="1" ht="12.75">
      <c r="A364" s="131"/>
      <c r="B364" s="131"/>
      <c r="C364" s="131"/>
      <c r="D364" s="131"/>
      <c r="E364" s="131"/>
      <c r="F364" s="131"/>
      <c r="G364" s="131"/>
      <c r="H364" s="131"/>
      <c r="I364" s="131"/>
    </row>
    <row r="365" spans="1:9" s="22" customFormat="1" ht="12.75">
      <c r="A365" s="345" t="s">
        <v>219</v>
      </c>
      <c r="B365" s="248"/>
      <c r="C365" s="248"/>
      <c r="D365" s="248"/>
      <c r="E365" s="248"/>
      <c r="F365" s="248"/>
      <c r="G365" s="248"/>
      <c r="H365" s="248"/>
      <c r="I365" s="249"/>
    </row>
    <row r="366" spans="1:9" s="22" customFormat="1" ht="12.75">
      <c r="A366" s="250"/>
      <c r="B366" s="251"/>
      <c r="C366" s="251"/>
      <c r="D366" s="251"/>
      <c r="E366" s="251"/>
      <c r="F366" s="251"/>
      <c r="G366" s="251"/>
      <c r="H366" s="251"/>
      <c r="I366" s="252"/>
    </row>
    <row r="367" spans="1:9" s="22" customFormat="1" ht="12.75">
      <c r="A367" s="253"/>
      <c r="B367" s="254"/>
      <c r="C367" s="254"/>
      <c r="D367" s="254"/>
      <c r="E367" s="254"/>
      <c r="F367" s="254"/>
      <c r="G367" s="254"/>
      <c r="H367" s="254"/>
      <c r="I367" s="255"/>
    </row>
    <row r="368" spans="1:9" s="22" customFormat="1" ht="12.75">
      <c r="A368" s="256" t="s">
        <v>424</v>
      </c>
      <c r="B368" s="256"/>
      <c r="C368" s="256"/>
      <c r="D368" s="256"/>
      <c r="E368" s="256"/>
      <c r="F368" s="256"/>
      <c r="G368" s="256"/>
      <c r="H368" s="256"/>
      <c r="I368" s="256"/>
    </row>
    <row r="369" spans="1:9" ht="12.75">
      <c r="A369" s="269"/>
      <c r="B369" s="269"/>
      <c r="C369" s="269"/>
      <c r="D369" s="269"/>
      <c r="E369" s="269"/>
      <c r="F369" s="269"/>
      <c r="G369" s="269"/>
      <c r="H369" s="269"/>
      <c r="I369" s="269"/>
    </row>
    <row r="370" spans="1:9" ht="12.75">
      <c r="A370" s="269"/>
      <c r="B370" s="269"/>
      <c r="C370" s="269"/>
      <c r="D370" s="269"/>
      <c r="E370" s="269"/>
      <c r="F370" s="269"/>
      <c r="G370" s="269"/>
      <c r="H370" s="269"/>
      <c r="I370" s="269"/>
    </row>
    <row r="371" spans="1:9" ht="12.75">
      <c r="A371" s="269"/>
      <c r="B371" s="269"/>
      <c r="C371" s="269"/>
      <c r="D371" s="269"/>
      <c r="E371" s="269"/>
      <c r="F371" s="269"/>
      <c r="G371" s="269"/>
      <c r="H371" s="269"/>
      <c r="I371" s="269"/>
    </row>
    <row r="372" spans="1:9" ht="12.75">
      <c r="A372" s="269"/>
      <c r="B372" s="269"/>
      <c r="C372" s="269"/>
      <c r="D372" s="269"/>
      <c r="E372" s="269"/>
      <c r="F372" s="269"/>
      <c r="G372" s="269"/>
      <c r="H372" s="269"/>
      <c r="I372" s="269"/>
    </row>
    <row r="373" spans="1:9" ht="12.75">
      <c r="A373" s="269"/>
      <c r="B373" s="269"/>
      <c r="C373" s="269"/>
      <c r="D373" s="269"/>
      <c r="E373" s="269"/>
      <c r="F373" s="269"/>
      <c r="G373" s="269"/>
      <c r="H373" s="269"/>
      <c r="I373" s="269"/>
    </row>
    <row r="375" spans="1:9" ht="18" customHeight="1">
      <c r="A375" s="327" t="s">
        <v>4</v>
      </c>
      <c r="B375" s="328"/>
      <c r="C375" s="328"/>
      <c r="D375" s="328"/>
      <c r="E375" s="328"/>
      <c r="F375" s="328"/>
      <c r="G375" s="328"/>
      <c r="H375" s="328"/>
      <c r="I375" s="328"/>
    </row>
    <row r="376" spans="1:9" ht="12.75" customHeight="1">
      <c r="A376" s="329" t="s">
        <v>213</v>
      </c>
      <c r="B376" s="330"/>
      <c r="C376" s="330"/>
      <c r="D376" s="330"/>
      <c r="E376" s="330"/>
      <c r="F376" s="330"/>
      <c r="G376" s="330"/>
      <c r="H376" s="330"/>
      <c r="I376" s="331"/>
    </row>
    <row r="377" spans="1:9" ht="12.75" customHeight="1">
      <c r="A377" s="332"/>
      <c r="B377" s="333"/>
      <c r="C377" s="333"/>
      <c r="D377" s="333"/>
      <c r="E377" s="333"/>
      <c r="F377" s="333"/>
      <c r="G377" s="333"/>
      <c r="H377" s="333"/>
      <c r="I377" s="334"/>
    </row>
    <row r="378" spans="1:9" ht="12.75" customHeight="1">
      <c r="A378" s="332"/>
      <c r="B378" s="333"/>
      <c r="C378" s="333"/>
      <c r="D378" s="333"/>
      <c r="E378" s="333"/>
      <c r="F378" s="333"/>
      <c r="G378" s="333"/>
      <c r="H378" s="333"/>
      <c r="I378" s="334"/>
    </row>
    <row r="379" spans="1:9" ht="12.75" customHeight="1">
      <c r="A379" s="332"/>
      <c r="B379" s="333"/>
      <c r="C379" s="333"/>
      <c r="D379" s="333"/>
      <c r="E379" s="333"/>
      <c r="F379" s="333"/>
      <c r="G379" s="333"/>
      <c r="H379" s="333"/>
      <c r="I379" s="334"/>
    </row>
    <row r="380" spans="1:9" ht="12.75" customHeight="1">
      <c r="A380" s="332"/>
      <c r="B380" s="333"/>
      <c r="C380" s="333"/>
      <c r="D380" s="333"/>
      <c r="E380" s="333"/>
      <c r="F380" s="333"/>
      <c r="G380" s="333"/>
      <c r="H380" s="333"/>
      <c r="I380" s="334"/>
    </row>
    <row r="381" spans="1:9" ht="18" customHeight="1">
      <c r="A381" s="335"/>
      <c r="B381" s="336"/>
      <c r="C381" s="336"/>
      <c r="D381" s="336"/>
      <c r="E381" s="336"/>
      <c r="F381" s="336"/>
      <c r="G381" s="336"/>
      <c r="H381" s="336"/>
      <c r="I381" s="337"/>
    </row>
    <row r="382" spans="1:9" ht="12.75">
      <c r="A382" s="256" t="s">
        <v>849</v>
      </c>
      <c r="B382" s="256"/>
      <c r="C382" s="256"/>
      <c r="D382" s="256"/>
      <c r="E382" s="256"/>
      <c r="F382" s="256"/>
      <c r="G382" s="256"/>
      <c r="H382" s="256"/>
      <c r="I382" s="256"/>
    </row>
    <row r="383" spans="1:9" ht="12.75">
      <c r="A383" s="269"/>
      <c r="B383" s="269"/>
      <c r="C383" s="269"/>
      <c r="D383" s="269"/>
      <c r="E383" s="269"/>
      <c r="F383" s="269"/>
      <c r="G383" s="269"/>
      <c r="H383" s="269"/>
      <c r="I383" s="269"/>
    </row>
    <row r="384" spans="1:9" ht="12.75">
      <c r="A384" s="269"/>
      <c r="B384" s="269"/>
      <c r="C384" s="269"/>
      <c r="D384" s="269"/>
      <c r="E384" s="269"/>
      <c r="F384" s="269"/>
      <c r="G384" s="269"/>
      <c r="H384" s="269"/>
      <c r="I384" s="269"/>
    </row>
    <row r="385" spans="1:9" ht="12.75">
      <c r="A385" s="269"/>
      <c r="B385" s="269"/>
      <c r="C385" s="269"/>
      <c r="D385" s="269"/>
      <c r="E385" s="269"/>
      <c r="F385" s="269"/>
      <c r="G385" s="269"/>
      <c r="H385" s="269"/>
      <c r="I385" s="269"/>
    </row>
    <row r="386" spans="1:9" ht="12.75">
      <c r="A386" s="269"/>
      <c r="B386" s="269"/>
      <c r="C386" s="269"/>
      <c r="D386" s="269"/>
      <c r="E386" s="269"/>
      <c r="F386" s="269"/>
      <c r="G386" s="269"/>
      <c r="H386" s="269"/>
      <c r="I386" s="269"/>
    </row>
    <row r="387" spans="1:9" ht="12.75">
      <c r="A387" s="269"/>
      <c r="B387" s="269"/>
      <c r="C387" s="269"/>
      <c r="D387" s="269"/>
      <c r="E387" s="269"/>
      <c r="F387" s="269"/>
      <c r="G387" s="269"/>
      <c r="H387" s="269"/>
      <c r="I387" s="269"/>
    </row>
    <row r="388" spans="1:9" ht="12.75">
      <c r="A388" s="338"/>
      <c r="B388" s="338"/>
      <c r="C388" s="338"/>
      <c r="D388" s="338"/>
      <c r="E388" s="338"/>
      <c r="F388" s="338"/>
      <c r="G388" s="338"/>
      <c r="H388" s="338"/>
      <c r="I388" s="338"/>
    </row>
    <row r="389" spans="1:9" ht="12.75">
      <c r="A389" s="338"/>
      <c r="B389" s="338"/>
      <c r="C389" s="338"/>
      <c r="D389" s="338"/>
      <c r="E389" s="338"/>
      <c r="F389" s="338"/>
      <c r="G389" s="338"/>
      <c r="H389" s="338"/>
      <c r="I389" s="338"/>
    </row>
    <row r="390" spans="1:9" ht="12.75">
      <c r="A390" s="338"/>
      <c r="B390" s="338"/>
      <c r="C390" s="338"/>
      <c r="D390" s="338"/>
      <c r="E390" s="338"/>
      <c r="F390" s="338"/>
      <c r="G390" s="338"/>
      <c r="H390" s="338"/>
      <c r="I390" s="338"/>
    </row>
    <row r="391" spans="1:9" ht="12.75">
      <c r="A391" s="338"/>
      <c r="B391" s="338"/>
      <c r="C391" s="338"/>
      <c r="D391" s="338"/>
      <c r="E391" s="338"/>
      <c r="F391" s="338"/>
      <c r="G391" s="338"/>
      <c r="H391" s="338"/>
      <c r="I391" s="338"/>
    </row>
    <row r="392" spans="1:9" ht="12.75">
      <c r="A392" s="338"/>
      <c r="B392" s="338"/>
      <c r="C392" s="338"/>
      <c r="D392" s="338"/>
      <c r="E392" s="338"/>
      <c r="F392" s="338"/>
      <c r="G392" s="338"/>
      <c r="H392" s="338"/>
      <c r="I392" s="338"/>
    </row>
    <row r="393" spans="1:9" ht="12.75">
      <c r="A393" s="130"/>
      <c r="B393" s="130"/>
      <c r="C393" s="130"/>
      <c r="D393" s="130"/>
      <c r="E393" s="130"/>
      <c r="F393" s="130"/>
      <c r="G393" s="130"/>
      <c r="H393" s="130"/>
      <c r="I393" s="130"/>
    </row>
    <row r="394" spans="1:9" ht="12.75">
      <c r="A394" s="199" t="s">
        <v>634</v>
      </c>
      <c r="B394" s="200"/>
      <c r="C394" s="200"/>
      <c r="D394" s="200"/>
      <c r="E394" s="200"/>
      <c r="F394" s="200"/>
      <c r="G394" s="200"/>
      <c r="H394" s="200"/>
      <c r="I394" s="201"/>
    </row>
    <row r="395" spans="1:9" ht="12.75">
      <c r="A395" s="282" t="s">
        <v>721</v>
      </c>
      <c r="B395" s="283"/>
      <c r="C395" s="283"/>
      <c r="D395" s="283"/>
      <c r="E395" s="283"/>
      <c r="F395" s="283"/>
      <c r="G395" s="283"/>
      <c r="H395" s="283"/>
      <c r="I395" s="284"/>
    </row>
    <row r="396" spans="1:9" ht="12.75">
      <c r="A396" s="285"/>
      <c r="B396" s="283"/>
      <c r="C396" s="283"/>
      <c r="D396" s="283"/>
      <c r="E396" s="283"/>
      <c r="F396" s="283"/>
      <c r="G396" s="283"/>
      <c r="H396" s="283"/>
      <c r="I396" s="284"/>
    </row>
    <row r="397" spans="1:9" ht="12.75">
      <c r="A397" s="285"/>
      <c r="B397" s="283"/>
      <c r="C397" s="283"/>
      <c r="D397" s="283"/>
      <c r="E397" s="283"/>
      <c r="F397" s="283"/>
      <c r="G397" s="283"/>
      <c r="H397" s="283"/>
      <c r="I397" s="284"/>
    </row>
    <row r="398" spans="1:9" ht="12.75">
      <c r="A398" s="285"/>
      <c r="B398" s="283"/>
      <c r="C398" s="283"/>
      <c r="D398" s="283"/>
      <c r="E398" s="283"/>
      <c r="F398" s="283"/>
      <c r="G398" s="283"/>
      <c r="H398" s="283"/>
      <c r="I398" s="284"/>
    </row>
    <row r="399" spans="1:9" ht="12.75">
      <c r="A399" s="282" t="s">
        <v>557</v>
      </c>
      <c r="B399" s="283"/>
      <c r="C399" s="283"/>
      <c r="D399" s="283"/>
      <c r="E399" s="283"/>
      <c r="F399" s="283"/>
      <c r="G399" s="283"/>
      <c r="H399" s="283"/>
      <c r="I399" s="284"/>
    </row>
    <row r="400" spans="1:9" ht="12.75">
      <c r="A400" s="285"/>
      <c r="B400" s="283"/>
      <c r="C400" s="283"/>
      <c r="D400" s="283"/>
      <c r="E400" s="283"/>
      <c r="F400" s="283"/>
      <c r="G400" s="283"/>
      <c r="H400" s="283"/>
      <c r="I400" s="284"/>
    </row>
    <row r="401" spans="1:9" ht="12.75">
      <c r="A401" s="285"/>
      <c r="B401" s="283"/>
      <c r="C401" s="283"/>
      <c r="D401" s="283"/>
      <c r="E401" s="283"/>
      <c r="F401" s="283"/>
      <c r="G401" s="283"/>
      <c r="H401" s="283"/>
      <c r="I401" s="284"/>
    </row>
    <row r="402" spans="1:9" ht="13.5" thickBot="1">
      <c r="A402" s="314" t="s">
        <v>635</v>
      </c>
      <c r="B402" s="315"/>
      <c r="C402" s="315"/>
      <c r="D402" s="315"/>
      <c r="E402" s="315"/>
      <c r="F402" s="315"/>
      <c r="G402" s="315"/>
      <c r="H402" s="315"/>
      <c r="I402" s="316"/>
    </row>
    <row r="403" spans="1:9" ht="12.75" customHeight="1">
      <c r="A403" s="317"/>
      <c r="B403" s="318"/>
      <c r="C403" s="318"/>
      <c r="D403" s="318"/>
      <c r="E403" s="318"/>
      <c r="F403" s="318"/>
      <c r="G403" s="318"/>
      <c r="H403" s="318"/>
      <c r="I403" s="319"/>
    </row>
    <row r="404" spans="1:9" ht="12.75">
      <c r="A404" s="285"/>
      <c r="B404" s="283"/>
      <c r="C404" s="283"/>
      <c r="D404" s="283"/>
      <c r="E404" s="283"/>
      <c r="F404" s="283"/>
      <c r="G404" s="283"/>
      <c r="H404" s="283"/>
      <c r="I404" s="284"/>
    </row>
    <row r="405" spans="1:9" ht="12.75">
      <c r="A405" s="320"/>
      <c r="B405" s="321"/>
      <c r="C405" s="321"/>
      <c r="D405" s="321"/>
      <c r="E405" s="321"/>
      <c r="F405" s="321"/>
      <c r="G405" s="321"/>
      <c r="H405" s="321"/>
      <c r="I405" s="322"/>
    </row>
    <row r="406" spans="1:9" ht="12.75">
      <c r="A406" s="197"/>
      <c r="B406" s="198"/>
      <c r="C406" s="197"/>
      <c r="D406" s="198"/>
      <c r="E406" s="198"/>
      <c r="F406" s="198"/>
      <c r="G406" s="198"/>
      <c r="H406" s="198"/>
      <c r="I406" s="198"/>
    </row>
  </sheetData>
  <sheetProtection password="9F76" sheet="1" objects="1" scenarios="1" formatCells="0" formatColumns="0" formatRows="0" insertColumns="0" insertRows="0" insertHyperlinks="0" deleteRows="0" sort="0" autoFilter="0"/>
  <mergeCells count="238">
    <mergeCell ref="A35:A40"/>
    <mergeCell ref="B35:B40"/>
    <mergeCell ref="C40:E40"/>
    <mergeCell ref="C38:E39"/>
    <mergeCell ref="F38:I39"/>
    <mergeCell ref="F40:I40"/>
    <mergeCell ref="C35:E37"/>
    <mergeCell ref="D4:H4"/>
    <mergeCell ref="D5:H5"/>
    <mergeCell ref="B1:F1"/>
    <mergeCell ref="A4:B4"/>
    <mergeCell ref="A2:I2"/>
    <mergeCell ref="B3:F3"/>
    <mergeCell ref="E6:I6"/>
    <mergeCell ref="B10:I10"/>
    <mergeCell ref="B25:I25"/>
    <mergeCell ref="A31:A33"/>
    <mergeCell ref="B31:I33"/>
    <mergeCell ref="G29:I29"/>
    <mergeCell ref="B12:I12"/>
    <mergeCell ref="B15:I15"/>
    <mergeCell ref="B16:I16"/>
    <mergeCell ref="F23:I23"/>
    <mergeCell ref="H289:I289"/>
    <mergeCell ref="D286:E286"/>
    <mergeCell ref="D283:E283"/>
    <mergeCell ref="A54:B54"/>
    <mergeCell ref="F54:I54"/>
    <mergeCell ref="C55:E55"/>
    <mergeCell ref="C54:E54"/>
    <mergeCell ref="A55:B58"/>
    <mergeCell ref="C58:E58"/>
    <mergeCell ref="F57:I57"/>
    <mergeCell ref="H291:I291"/>
    <mergeCell ref="F296:G296"/>
    <mergeCell ref="H295:I295"/>
    <mergeCell ref="F294:G294"/>
    <mergeCell ref="H294:I294"/>
    <mergeCell ref="F295:G295"/>
    <mergeCell ref="F293:G293"/>
    <mergeCell ref="H293:I293"/>
    <mergeCell ref="H292:I292"/>
    <mergeCell ref="A348:I353"/>
    <mergeCell ref="A299:A301"/>
    <mergeCell ref="A314:I314"/>
    <mergeCell ref="H302:I303"/>
    <mergeCell ref="F299:G301"/>
    <mergeCell ref="H299:I301"/>
    <mergeCell ref="B302:B303"/>
    <mergeCell ref="F302:G303"/>
    <mergeCell ref="D299:E301"/>
    <mergeCell ref="B299:B301"/>
    <mergeCell ref="F298:G298"/>
    <mergeCell ref="D298:E298"/>
    <mergeCell ref="A368:I373"/>
    <mergeCell ref="D287:E287"/>
    <mergeCell ref="H288:I288"/>
    <mergeCell ref="D297:E297"/>
    <mergeCell ref="H298:I298"/>
    <mergeCell ref="H297:I297"/>
    <mergeCell ref="A315:I320"/>
    <mergeCell ref="D295:E295"/>
    <mergeCell ref="F285:G285"/>
    <mergeCell ref="G262:H262"/>
    <mergeCell ref="G261:H261"/>
    <mergeCell ref="A307:I312"/>
    <mergeCell ref="A302:A303"/>
    <mergeCell ref="C302:C303"/>
    <mergeCell ref="H296:I296"/>
    <mergeCell ref="F292:G292"/>
    <mergeCell ref="F284:G284"/>
    <mergeCell ref="H285:I285"/>
    <mergeCell ref="H290:I290"/>
    <mergeCell ref="D277:E277"/>
    <mergeCell ref="F287:G287"/>
    <mergeCell ref="F286:G286"/>
    <mergeCell ref="F288:G288"/>
    <mergeCell ref="F289:G289"/>
    <mergeCell ref="H283:I283"/>
    <mergeCell ref="F283:G283"/>
    <mergeCell ref="D284:E284"/>
    <mergeCell ref="D278:E278"/>
    <mergeCell ref="D270:E270"/>
    <mergeCell ref="D273:E273"/>
    <mergeCell ref="D272:E272"/>
    <mergeCell ref="D268:E268"/>
    <mergeCell ref="G258:H258"/>
    <mergeCell ref="G260:H260"/>
    <mergeCell ref="G259:H259"/>
    <mergeCell ref="D289:E289"/>
    <mergeCell ref="D296:E296"/>
    <mergeCell ref="B27:I27"/>
    <mergeCell ref="E29:F29"/>
    <mergeCell ref="A50:C50"/>
    <mergeCell ref="A253:I253"/>
    <mergeCell ref="A250:I251"/>
    <mergeCell ref="C66:E66"/>
    <mergeCell ref="A71:E71"/>
    <mergeCell ref="A70:I70"/>
    <mergeCell ref="B14:C14"/>
    <mergeCell ref="B17:I17"/>
    <mergeCell ref="F21:I21"/>
    <mergeCell ref="F60:I61"/>
    <mergeCell ref="A65:B66"/>
    <mergeCell ref="F66:I66"/>
    <mergeCell ref="F35:I37"/>
    <mergeCell ref="C56:E56"/>
    <mergeCell ref="F56:I56"/>
    <mergeCell ref="F55:I55"/>
    <mergeCell ref="C68:E68"/>
    <mergeCell ref="B19:I19"/>
    <mergeCell ref="F58:I58"/>
    <mergeCell ref="C57:E57"/>
    <mergeCell ref="B29:C29"/>
    <mergeCell ref="A42:A48"/>
    <mergeCell ref="C63:E63"/>
    <mergeCell ref="C59:E59"/>
    <mergeCell ref="A63:B63"/>
    <mergeCell ref="B42:I48"/>
    <mergeCell ref="C69:E69"/>
    <mergeCell ref="F59:I59"/>
    <mergeCell ref="C60:E61"/>
    <mergeCell ref="A64:B64"/>
    <mergeCell ref="F69:I69"/>
    <mergeCell ref="F64:I65"/>
    <mergeCell ref="C64:E65"/>
    <mergeCell ref="F67:I67"/>
    <mergeCell ref="C67:E67"/>
    <mergeCell ref="A67:B67"/>
    <mergeCell ref="A128:I128"/>
    <mergeCell ref="F89:I89"/>
    <mergeCell ref="C84:E85"/>
    <mergeCell ref="A82:F82"/>
    <mergeCell ref="F68:I68"/>
    <mergeCell ref="A73:I74"/>
    <mergeCell ref="A96:I96"/>
    <mergeCell ref="A120:I120"/>
    <mergeCell ref="A84:B89"/>
    <mergeCell ref="A76:I77"/>
    <mergeCell ref="A72:I72"/>
    <mergeCell ref="F86:I86"/>
    <mergeCell ref="A102:I104"/>
    <mergeCell ref="A91:I94"/>
    <mergeCell ref="C89:E89"/>
    <mergeCell ref="A105:I110"/>
    <mergeCell ref="A75:I75"/>
    <mergeCell ref="A113:I118"/>
    <mergeCell ref="C87:E87"/>
    <mergeCell ref="F87:I87"/>
    <mergeCell ref="F84:I85"/>
    <mergeCell ref="C86:E86"/>
    <mergeCell ref="A121:I126"/>
    <mergeCell ref="F63:I63"/>
    <mergeCell ref="A59:B61"/>
    <mergeCell ref="A225:I230"/>
    <mergeCell ref="A184:I189"/>
    <mergeCell ref="A170:I172"/>
    <mergeCell ref="A174:I175"/>
    <mergeCell ref="A194:I195"/>
    <mergeCell ref="A192:I193"/>
    <mergeCell ref="A216:I216"/>
    <mergeCell ref="A207:I212"/>
    <mergeCell ref="H286:I286"/>
    <mergeCell ref="H287:I287"/>
    <mergeCell ref="D275:E275"/>
    <mergeCell ref="D276:E276"/>
    <mergeCell ref="A281:C282"/>
    <mergeCell ref="G265:H265"/>
    <mergeCell ref="A268:A279"/>
    <mergeCell ref="D279:E279"/>
    <mergeCell ref="D274:E274"/>
    <mergeCell ref="D269:E269"/>
    <mergeCell ref="A199:I204"/>
    <mergeCell ref="A129:I134"/>
    <mergeCell ref="A138:I143"/>
    <mergeCell ref="A154:I159"/>
    <mergeCell ref="A145:I145"/>
    <mergeCell ref="A162:I167"/>
    <mergeCell ref="A323:I328"/>
    <mergeCell ref="A322:I322"/>
    <mergeCell ref="A206:I206"/>
    <mergeCell ref="A224:I224"/>
    <mergeCell ref="A240:I240"/>
    <mergeCell ref="A153:I153"/>
    <mergeCell ref="A176:I181"/>
    <mergeCell ref="A214:I215"/>
    <mergeCell ref="A241:I246"/>
    <mergeCell ref="A232:I232"/>
    <mergeCell ref="A402:I405"/>
    <mergeCell ref="A305:I305"/>
    <mergeCell ref="A306:I306"/>
    <mergeCell ref="A358:I363"/>
    <mergeCell ref="A375:I375"/>
    <mergeCell ref="A376:I381"/>
    <mergeCell ref="A382:I392"/>
    <mergeCell ref="A330:I331"/>
    <mergeCell ref="A395:I398"/>
    <mergeCell ref="A365:I367"/>
    <mergeCell ref="A399:I401"/>
    <mergeCell ref="A52:F52"/>
    <mergeCell ref="G52:I52"/>
    <mergeCell ref="A112:I112"/>
    <mergeCell ref="A197:I198"/>
    <mergeCell ref="A98:I100"/>
    <mergeCell ref="C88:E88"/>
    <mergeCell ref="F88:I88"/>
    <mergeCell ref="A136:I137"/>
    <mergeCell ref="A347:I347"/>
    <mergeCell ref="F297:G297"/>
    <mergeCell ref="D285:E285"/>
    <mergeCell ref="D271:E271"/>
    <mergeCell ref="A255:A266"/>
    <mergeCell ref="G264:H264"/>
    <mergeCell ref="G263:H263"/>
    <mergeCell ref="G255:H255"/>
    <mergeCell ref="G257:H257"/>
    <mergeCell ref="G256:H256"/>
    <mergeCell ref="G266:H266"/>
    <mergeCell ref="A217:I222"/>
    <mergeCell ref="F291:G291"/>
    <mergeCell ref="D294:E294"/>
    <mergeCell ref="D290:E290"/>
    <mergeCell ref="D293:E293"/>
    <mergeCell ref="D291:E291"/>
    <mergeCell ref="A233:I238"/>
    <mergeCell ref="D281:D282"/>
    <mergeCell ref="H284:I284"/>
    <mergeCell ref="D288:E288"/>
    <mergeCell ref="A355:I357"/>
    <mergeCell ref="A146:I151"/>
    <mergeCell ref="A161:I161"/>
    <mergeCell ref="D302:E303"/>
    <mergeCell ref="C299:C301"/>
    <mergeCell ref="F290:G290"/>
    <mergeCell ref="D292:E292"/>
    <mergeCell ref="A339:I339"/>
    <mergeCell ref="A340:I345"/>
    <mergeCell ref="A332:I337"/>
  </mergeCells>
  <hyperlinks>
    <hyperlink ref="B25" r:id="rId1" display="info@hdm-kalna.sk"/>
    <hyperlink ref="B27" r:id="rId2" display="www.hdm-kalna.sk"/>
    <hyperlink ref="F35" r:id="rId3" display="www.hdm-kalna.sk"/>
  </hyperlinks>
  <printOptions/>
  <pageMargins left="0" right="0" top="0.984251968503937" bottom="0.984251968503937" header="0.5118110236220472" footer="0.5118110236220472"/>
  <pageSetup horizontalDpi="600" verticalDpi="600" orientation="landscape" paperSize="9" r:id="rId4"/>
</worksheet>
</file>

<file path=xl/worksheets/sheet2.xml><?xml version="1.0" encoding="utf-8"?>
<worksheet xmlns="http://schemas.openxmlformats.org/spreadsheetml/2006/main" xmlns:r="http://schemas.openxmlformats.org/officeDocument/2006/relationships">
  <sheetPr>
    <tabColor indexed="10"/>
  </sheetPr>
  <dimension ref="A1:AM37"/>
  <sheetViews>
    <sheetView showGridLines="0" zoomScalePageLayoutView="0" workbookViewId="0" topLeftCell="A1">
      <selection activeCell="A35" sqref="A35:G35"/>
    </sheetView>
  </sheetViews>
  <sheetFormatPr defaultColWidth="2.57421875" defaultRowHeight="18" customHeight="1"/>
  <cols>
    <col min="1" max="16384" width="2.57421875" style="2" customWidth="1"/>
  </cols>
  <sheetData>
    <row r="1" spans="1:36" ht="15.75">
      <c r="A1" s="569" t="s">
        <v>554</v>
      </c>
      <c r="B1" s="569"/>
      <c r="C1" s="569"/>
      <c r="D1" s="569"/>
      <c r="E1" s="569"/>
      <c r="F1" s="569"/>
      <c r="G1" s="569"/>
      <c r="H1" s="569"/>
      <c r="I1" s="569"/>
      <c r="J1" s="569"/>
      <c r="K1" s="569"/>
      <c r="L1" s="569"/>
      <c r="M1" s="569"/>
      <c r="N1" s="569"/>
      <c r="O1" s="569"/>
      <c r="P1" s="569"/>
      <c r="Q1" s="569"/>
      <c r="R1" s="569"/>
      <c r="S1" s="569"/>
      <c r="T1" s="569"/>
      <c r="U1" s="570"/>
      <c r="V1" s="570"/>
      <c r="W1" s="570"/>
      <c r="X1" s="570"/>
      <c r="Y1" s="570"/>
      <c r="Z1" s="570"/>
      <c r="AA1" s="570"/>
      <c r="AB1" s="570"/>
      <c r="AC1" s="570"/>
      <c r="AD1" s="570"/>
      <c r="AE1" s="570"/>
      <c r="AF1" s="570"/>
      <c r="AG1" s="570"/>
      <c r="AH1" s="570"/>
      <c r="AI1" s="570"/>
      <c r="AJ1" s="570"/>
    </row>
    <row r="2" spans="8:14" ht="18" customHeight="1">
      <c r="H2" s="3"/>
      <c r="N2" s="4"/>
    </row>
    <row r="3" spans="1:36" ht="27" customHeight="1">
      <c r="A3" s="571" t="s">
        <v>381</v>
      </c>
      <c r="B3" s="570"/>
      <c r="C3" s="570"/>
      <c r="D3" s="570"/>
      <c r="E3" s="570"/>
      <c r="F3" s="570"/>
      <c r="G3" s="570"/>
      <c r="H3" s="570"/>
      <c r="I3" s="570"/>
      <c r="J3" s="570"/>
      <c r="K3" s="570"/>
      <c r="L3" s="570"/>
      <c r="M3" s="570"/>
      <c r="N3" s="570"/>
      <c r="O3" s="570"/>
      <c r="P3" s="570"/>
      <c r="Q3" s="570"/>
      <c r="R3" s="570"/>
      <c r="S3" s="570"/>
      <c r="T3" s="570"/>
      <c r="U3" s="570"/>
      <c r="V3" s="570"/>
      <c r="W3" s="570"/>
      <c r="X3" s="570"/>
      <c r="Y3" s="570"/>
      <c r="Z3" s="570"/>
      <c r="AA3" s="570"/>
      <c r="AB3" s="570"/>
      <c r="AC3" s="570"/>
      <c r="AD3" s="570"/>
      <c r="AE3" s="570"/>
      <c r="AF3" s="570"/>
      <c r="AG3" s="570"/>
      <c r="AH3" s="570"/>
      <c r="AI3" s="570"/>
      <c r="AJ3" s="570"/>
    </row>
    <row r="4" spans="1:39" ht="15.75" customHeight="1">
      <c r="A4" s="569" t="s">
        <v>382</v>
      </c>
      <c r="B4" s="572"/>
      <c r="C4" s="572"/>
      <c r="D4" s="572"/>
      <c r="E4" s="572"/>
      <c r="F4" s="572"/>
      <c r="G4" s="572"/>
      <c r="H4" s="572"/>
      <c r="I4" s="572"/>
      <c r="J4" s="572"/>
      <c r="K4" s="572"/>
      <c r="L4" s="572"/>
      <c r="M4" s="572"/>
      <c r="N4" s="572"/>
      <c r="O4" s="572"/>
      <c r="P4" s="572"/>
      <c r="Q4" s="572"/>
      <c r="R4" s="572"/>
      <c r="S4" s="572"/>
      <c r="T4" s="572"/>
      <c r="U4" s="572"/>
      <c r="V4" s="572"/>
      <c r="W4" s="572"/>
      <c r="X4" s="572"/>
      <c r="Y4" s="572"/>
      <c r="Z4" s="572"/>
      <c r="AA4" s="572"/>
      <c r="AB4" s="572"/>
      <c r="AC4" s="572"/>
      <c r="AD4" s="572"/>
      <c r="AE4" s="572"/>
      <c r="AF4" s="572"/>
      <c r="AG4" s="572"/>
      <c r="AH4" s="572"/>
      <c r="AI4" s="572"/>
      <c r="AJ4" s="572"/>
      <c r="AM4" s="5"/>
    </row>
    <row r="5" spans="7:33" ht="18" customHeight="1">
      <c r="G5" s="89" t="s">
        <v>358</v>
      </c>
      <c r="H5" s="576">
        <v>41274</v>
      </c>
      <c r="I5" s="577"/>
      <c r="J5" s="577"/>
      <c r="K5" s="577"/>
      <c r="L5" s="578"/>
      <c r="M5" s="578"/>
      <c r="N5" s="578"/>
      <c r="O5" s="578"/>
      <c r="P5" s="578"/>
      <c r="Q5" s="578"/>
      <c r="R5" s="578"/>
      <c r="S5" s="578"/>
      <c r="T5" s="578"/>
      <c r="U5" s="578"/>
      <c r="V5" s="578"/>
      <c r="W5" s="578"/>
      <c r="X5" s="579"/>
      <c r="Y5" s="573" t="s">
        <v>765</v>
      </c>
      <c r="Z5" s="574"/>
      <c r="AA5" s="574"/>
      <c r="AB5" s="574"/>
      <c r="AC5" s="574"/>
      <c r="AD5" s="574"/>
      <c r="AE5" s="574"/>
      <c r="AF5" s="574"/>
      <c r="AG5" s="575"/>
    </row>
    <row r="6" spans="16:32" s="7" customFormat="1" ht="18" customHeight="1">
      <c r="P6" s="177"/>
      <c r="S6" s="176"/>
      <c r="T6" s="176"/>
      <c r="U6" s="176"/>
      <c r="Z6" s="177"/>
      <c r="AA6" s="176"/>
      <c r="AC6" s="176"/>
      <c r="AD6" s="176"/>
      <c r="AE6" s="176"/>
      <c r="AF6" s="176"/>
    </row>
    <row r="7" spans="9:33" s="219" customFormat="1" ht="18" customHeight="1">
      <c r="I7" s="611"/>
      <c r="J7" s="612"/>
      <c r="K7" s="612"/>
      <c r="L7" s="612"/>
      <c r="M7" s="612"/>
      <c r="P7" s="561"/>
      <c r="Q7" s="561"/>
      <c r="S7" s="561"/>
      <c r="T7" s="580"/>
      <c r="U7" s="580"/>
      <c r="V7" s="580"/>
      <c r="Z7" s="561"/>
      <c r="AA7" s="561"/>
      <c r="AC7" s="561"/>
      <c r="AD7" s="562"/>
      <c r="AE7" s="562"/>
      <c r="AF7" s="562"/>
      <c r="AG7" s="562"/>
    </row>
    <row r="8" spans="1:33" s="219" customFormat="1" ht="15.75" customHeight="1">
      <c r="A8" s="610"/>
      <c r="B8" s="610"/>
      <c r="C8" s="610"/>
      <c r="D8" s="610"/>
      <c r="E8" s="610"/>
      <c r="F8" s="610"/>
      <c r="G8" s="610"/>
      <c r="H8" s="610"/>
      <c r="I8" s="610"/>
      <c r="J8" s="610"/>
      <c r="K8" s="610"/>
      <c r="L8" s="610"/>
      <c r="M8" s="610"/>
      <c r="N8" s="149"/>
      <c r="P8" s="561"/>
      <c r="Q8" s="561"/>
      <c r="S8" s="561"/>
      <c r="T8" s="580"/>
      <c r="U8" s="580"/>
      <c r="V8" s="580"/>
      <c r="Z8" s="561"/>
      <c r="AA8" s="561"/>
      <c r="AC8" s="561"/>
      <c r="AD8" s="562"/>
      <c r="AE8" s="562"/>
      <c r="AF8" s="562"/>
      <c r="AG8" s="562"/>
    </row>
    <row r="9" spans="1:9" ht="18" customHeight="1">
      <c r="A9" s="603"/>
      <c r="B9" s="604"/>
      <c r="C9" s="604"/>
      <c r="D9" s="604"/>
      <c r="E9" s="604"/>
      <c r="F9" s="604"/>
      <c r="G9" s="604"/>
      <c r="H9" s="604"/>
      <c r="I9" s="604"/>
    </row>
    <row r="10" spans="1:28" ht="18" customHeight="1">
      <c r="A10" s="608"/>
      <c r="B10" s="609"/>
      <c r="C10" s="609"/>
      <c r="D10" s="609"/>
      <c r="E10" s="609"/>
      <c r="F10" s="609"/>
      <c r="G10" s="609"/>
      <c r="H10" s="609"/>
      <c r="I10" s="609"/>
      <c r="J10" s="609"/>
      <c r="K10" s="609"/>
      <c r="L10" s="609"/>
      <c r="M10" s="609"/>
      <c r="V10" s="2" t="s">
        <v>383</v>
      </c>
      <c r="AB10" s="2" t="s">
        <v>383</v>
      </c>
    </row>
    <row r="11" spans="1:13" ht="18" customHeight="1">
      <c r="A11" s="608"/>
      <c r="B11" s="609"/>
      <c r="C11" s="609"/>
      <c r="D11" s="609"/>
      <c r="E11" s="609"/>
      <c r="F11" s="609"/>
      <c r="G11" s="609"/>
      <c r="H11" s="609"/>
      <c r="I11" s="609"/>
      <c r="J11" s="609"/>
      <c r="K11" s="609"/>
      <c r="L11" s="609"/>
      <c r="M11" s="609"/>
    </row>
    <row r="12" spans="1:30" ht="18" customHeight="1">
      <c r="A12" s="87"/>
      <c r="B12" s="87"/>
      <c r="C12" s="88"/>
      <c r="D12" s="88"/>
      <c r="E12" s="88"/>
      <c r="F12" s="88"/>
      <c r="G12" s="88"/>
      <c r="H12" s="88"/>
      <c r="I12" s="88"/>
      <c r="J12" s="88"/>
      <c r="K12" s="88"/>
      <c r="L12" s="89"/>
      <c r="M12" s="88"/>
      <c r="R12" s="6"/>
      <c r="V12" s="48" t="s">
        <v>425</v>
      </c>
      <c r="W12" s="2" t="s">
        <v>384</v>
      </c>
      <c r="Z12" s="6"/>
      <c r="AC12" s="48"/>
      <c r="AD12" s="2" t="s">
        <v>385</v>
      </c>
    </row>
    <row r="13" spans="1:33" ht="18" customHeight="1">
      <c r="A13" s="608"/>
      <c r="B13" s="609"/>
      <c r="C13" s="609"/>
      <c r="D13" s="609"/>
      <c r="E13" s="609"/>
      <c r="F13" s="609"/>
      <c r="G13" s="609"/>
      <c r="H13" s="609"/>
      <c r="I13" s="609"/>
      <c r="J13" s="609"/>
      <c r="K13" s="609"/>
      <c r="L13" s="609"/>
      <c r="M13" s="609"/>
      <c r="Q13" s="6"/>
      <c r="V13" s="48"/>
      <c r="W13" s="2" t="s">
        <v>386</v>
      </c>
      <c r="Z13" s="6"/>
      <c r="AC13" s="48"/>
      <c r="AD13" s="90" t="s">
        <v>387</v>
      </c>
      <c r="AE13" s="8"/>
      <c r="AF13" s="8"/>
      <c r="AG13" s="8"/>
    </row>
    <row r="14" spans="1:22" s="219" customFormat="1" ht="18" customHeight="1">
      <c r="A14" s="222"/>
      <c r="B14" s="222"/>
      <c r="V14" s="223"/>
    </row>
    <row r="15" spans="26:33" ht="10.5" customHeight="1">
      <c r="Z15" s="7" t="s">
        <v>390</v>
      </c>
      <c r="AA15" s="7"/>
      <c r="AB15" s="7"/>
      <c r="AC15" s="7"/>
      <c r="AD15" s="7"/>
      <c r="AE15" s="7"/>
      <c r="AF15" s="7"/>
      <c r="AG15" s="9" t="s">
        <v>391</v>
      </c>
    </row>
    <row r="16" ht="12.75"/>
    <row r="17" spans="1:33" ht="18" customHeight="1">
      <c r="A17" s="613" t="s">
        <v>370</v>
      </c>
      <c r="B17" s="614"/>
      <c r="C17" s="585" t="str">
        <f>IF(ISBLANK(Ročná_správa!E6),"  ",Ročná_správa!E6)</f>
        <v>31410031</v>
      </c>
      <c r="D17" s="617"/>
      <c r="E17" s="617"/>
      <c r="F17" s="617"/>
      <c r="G17" s="617"/>
      <c r="H17" s="617"/>
      <c r="I17" s="617"/>
      <c r="J17" s="617"/>
      <c r="K17" s="617"/>
      <c r="L17" s="617"/>
      <c r="M17" s="617"/>
      <c r="N17" s="617"/>
      <c r="O17" s="617"/>
      <c r="P17" s="617"/>
      <c r="Q17" s="617"/>
      <c r="R17" s="617"/>
      <c r="S17" s="617"/>
      <c r="T17" s="617"/>
      <c r="U17" s="617"/>
      <c r="V17" s="617"/>
      <c r="W17" s="617"/>
      <c r="X17" s="617"/>
      <c r="Y17" s="617"/>
      <c r="Z17" s="617"/>
      <c r="AA17" s="617"/>
      <c r="AB17" s="617"/>
      <c r="AC17" s="617"/>
      <c r="AD17" s="617"/>
      <c r="AE17" s="617"/>
      <c r="AF17" s="617"/>
      <c r="AG17" s="618"/>
    </row>
    <row r="18" spans="1:33" ht="7.5" customHeight="1">
      <c r="A18" s="6"/>
      <c r="B18" s="6"/>
      <c r="C18" s="6"/>
      <c r="D18" s="6"/>
      <c r="E18" s="6"/>
      <c r="F18" s="6"/>
      <c r="G18" s="6"/>
      <c r="H18" s="6"/>
      <c r="I18" s="6"/>
      <c r="J18" s="6"/>
      <c r="K18" s="6"/>
      <c r="L18" s="6"/>
      <c r="M18" s="6"/>
      <c r="N18" s="6"/>
      <c r="O18" s="6"/>
      <c r="P18" s="6"/>
      <c r="Q18" s="6"/>
      <c r="R18" s="6"/>
      <c r="S18" s="6"/>
      <c r="T18" s="6"/>
      <c r="U18" s="6"/>
      <c r="V18" s="6"/>
      <c r="W18" s="6"/>
      <c r="X18" s="6"/>
      <c r="Y18" s="6"/>
      <c r="Z18" s="10"/>
      <c r="AA18" s="6"/>
      <c r="AB18" s="6"/>
      <c r="AC18" s="6"/>
      <c r="AD18" s="6"/>
      <c r="AE18" s="6"/>
      <c r="AF18" s="6"/>
      <c r="AG18" s="6"/>
    </row>
    <row r="19" spans="1:33" ht="18" customHeight="1">
      <c r="A19" s="605" t="s">
        <v>653</v>
      </c>
      <c r="B19" s="606"/>
      <c r="C19" s="606"/>
      <c r="D19" s="606"/>
      <c r="E19" s="606"/>
      <c r="F19" s="606"/>
      <c r="G19" s="606"/>
      <c r="H19" s="606"/>
      <c r="I19" s="606"/>
      <c r="J19" s="606"/>
      <c r="K19" s="606"/>
      <c r="L19" s="606"/>
      <c r="M19" s="606"/>
      <c r="N19" s="606"/>
      <c r="O19" s="606"/>
      <c r="P19" s="606"/>
      <c r="Q19" s="606"/>
      <c r="R19" s="606"/>
      <c r="S19" s="606"/>
      <c r="T19" s="606"/>
      <c r="U19" s="606"/>
      <c r="V19" s="606"/>
      <c r="W19" s="606"/>
      <c r="X19" s="606"/>
      <c r="Y19" s="606"/>
      <c r="Z19" s="606"/>
      <c r="AA19" s="606"/>
      <c r="AB19" s="606"/>
      <c r="AC19" s="606"/>
      <c r="AD19" s="606"/>
      <c r="AE19" s="606"/>
      <c r="AF19" s="606"/>
      <c r="AG19" s="607"/>
    </row>
    <row r="20" spans="1:33" ht="18" customHeight="1">
      <c r="A20" s="585" t="str">
        <f>IF(ISBLANK(Ročná_správa!B12),"  ",Ročná_správa!B12)</f>
        <v>Hydromeliorácie a.s.</v>
      </c>
      <c r="B20" s="619"/>
      <c r="C20" s="619"/>
      <c r="D20" s="619"/>
      <c r="E20" s="619"/>
      <c r="F20" s="619"/>
      <c r="G20" s="619"/>
      <c r="H20" s="619"/>
      <c r="I20" s="619"/>
      <c r="J20" s="619"/>
      <c r="K20" s="619"/>
      <c r="L20" s="619"/>
      <c r="M20" s="619"/>
      <c r="N20" s="619"/>
      <c r="O20" s="287"/>
      <c r="P20" s="287"/>
      <c r="Q20" s="287"/>
      <c r="R20" s="287"/>
      <c r="S20" s="287"/>
      <c r="T20" s="287"/>
      <c r="U20" s="287"/>
      <c r="V20" s="287"/>
      <c r="W20" s="287"/>
      <c r="X20" s="287"/>
      <c r="Y20" s="287"/>
      <c r="Z20" s="287"/>
      <c r="AA20" s="287"/>
      <c r="AB20" s="287"/>
      <c r="AC20" s="287"/>
      <c r="AD20" s="287"/>
      <c r="AE20" s="287"/>
      <c r="AF20" s="287"/>
      <c r="AG20" s="288"/>
    </row>
    <row r="21" spans="1:33" ht="12" customHeight="1">
      <c r="A21" s="6"/>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6"/>
    </row>
    <row r="22" spans="1:33" ht="18" customHeight="1">
      <c r="A22" s="605" t="s">
        <v>652</v>
      </c>
      <c r="B22" s="615"/>
      <c r="C22" s="615"/>
      <c r="D22" s="615"/>
      <c r="E22" s="615"/>
      <c r="F22" s="615"/>
      <c r="G22" s="615"/>
      <c r="H22" s="615"/>
      <c r="I22" s="615"/>
      <c r="J22" s="615"/>
      <c r="K22" s="615"/>
      <c r="L22" s="615"/>
      <c r="M22" s="615"/>
      <c r="N22" s="615"/>
      <c r="O22" s="615"/>
      <c r="P22" s="615"/>
      <c r="Q22" s="615"/>
      <c r="R22" s="615"/>
      <c r="S22" s="615"/>
      <c r="T22" s="615"/>
      <c r="U22" s="615"/>
      <c r="V22" s="615"/>
      <c r="W22" s="615"/>
      <c r="X22" s="615"/>
      <c r="Y22" s="615"/>
      <c r="Z22" s="615"/>
      <c r="AA22" s="615"/>
      <c r="AB22" s="615"/>
      <c r="AC22" s="615"/>
      <c r="AD22" s="615"/>
      <c r="AE22" s="615"/>
      <c r="AF22" s="615"/>
      <c r="AG22" s="616"/>
    </row>
    <row r="23" spans="1:33" ht="18" customHeight="1">
      <c r="A23" s="585" t="str">
        <f>IF(ISBLANK(Ročná_správa!B15),"  ",Ročná_správa!B15)</f>
        <v>SNP 3</v>
      </c>
      <c r="B23" s="287"/>
      <c r="C23" s="287"/>
      <c r="D23" s="287"/>
      <c r="E23" s="287"/>
      <c r="F23" s="287"/>
      <c r="G23" s="287"/>
      <c r="H23" s="287"/>
      <c r="I23" s="287"/>
      <c r="J23" s="287"/>
      <c r="K23" s="287"/>
      <c r="L23" s="287"/>
      <c r="M23" s="287"/>
      <c r="N23" s="287"/>
      <c r="O23" s="287"/>
      <c r="P23" s="287"/>
      <c r="Q23" s="287"/>
      <c r="R23" s="287"/>
      <c r="S23" s="287"/>
      <c r="T23" s="287"/>
      <c r="U23" s="287"/>
      <c r="V23" s="287"/>
      <c r="W23" s="287"/>
      <c r="X23" s="287"/>
      <c r="Y23" s="287"/>
      <c r="Z23" s="287"/>
      <c r="AA23" s="287"/>
      <c r="AB23" s="287"/>
      <c r="AC23" s="287"/>
      <c r="AD23" s="287"/>
      <c r="AE23" s="287"/>
      <c r="AF23" s="287"/>
      <c r="AG23" s="288"/>
    </row>
    <row r="24" spans="1:33" ht="8.25" customHeight="1">
      <c r="A24" s="6"/>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6"/>
      <c r="AG24" s="6"/>
    </row>
    <row r="25" spans="1:33" ht="18" customHeight="1">
      <c r="A25" s="620" t="s">
        <v>392</v>
      </c>
      <c r="B25" s="621"/>
      <c r="C25" s="582"/>
      <c r="D25" s="582"/>
      <c r="E25" s="582"/>
      <c r="F25" s="582"/>
      <c r="G25" s="583"/>
      <c r="I25" s="620" t="s">
        <v>393</v>
      </c>
      <c r="J25" s="582"/>
      <c r="K25" s="582"/>
      <c r="L25" s="582"/>
      <c r="M25" s="582"/>
      <c r="N25" s="582"/>
      <c r="O25" s="582"/>
      <c r="P25" s="582"/>
      <c r="Q25" s="582"/>
      <c r="R25" s="582"/>
      <c r="S25" s="582"/>
      <c r="T25" s="582"/>
      <c r="U25" s="582"/>
      <c r="V25" s="582"/>
      <c r="W25" s="582"/>
      <c r="X25" s="582"/>
      <c r="Y25" s="582"/>
      <c r="Z25" s="582"/>
      <c r="AA25" s="582"/>
      <c r="AB25" s="582"/>
      <c r="AC25" s="582"/>
      <c r="AD25" s="582"/>
      <c r="AE25" s="582"/>
      <c r="AF25" s="582"/>
      <c r="AG25" s="11"/>
    </row>
    <row r="26" spans="1:33" ht="18" customHeight="1">
      <c r="A26" s="585" t="str">
        <f>IF(ISBLANK(Ročná_správa!B16),"  ",Ročná_správa!B16)</f>
        <v>93532</v>
      </c>
      <c r="B26" s="593"/>
      <c r="C26" s="593"/>
      <c r="D26" s="593"/>
      <c r="E26" s="593"/>
      <c r="F26" s="593"/>
      <c r="G26" s="594"/>
      <c r="H26" s="6"/>
      <c r="I26" s="585" t="str">
        <f>IF(ISBLANK(Ročná_správa!B17),"  ",Ročná_správa!B17)</f>
        <v>Kalná nad Hronom</v>
      </c>
      <c r="J26" s="287"/>
      <c r="K26" s="287"/>
      <c r="L26" s="287"/>
      <c r="M26" s="287"/>
      <c r="N26" s="287"/>
      <c r="O26" s="287"/>
      <c r="P26" s="287"/>
      <c r="Q26" s="287"/>
      <c r="R26" s="287"/>
      <c r="S26" s="287"/>
      <c r="T26" s="287"/>
      <c r="U26" s="287"/>
      <c r="V26" s="287"/>
      <c r="W26" s="287"/>
      <c r="X26" s="287"/>
      <c r="Y26" s="287"/>
      <c r="Z26" s="287"/>
      <c r="AA26" s="287"/>
      <c r="AB26" s="287"/>
      <c r="AC26" s="287"/>
      <c r="AD26" s="287"/>
      <c r="AE26" s="287"/>
      <c r="AF26" s="287"/>
      <c r="AG26" s="288"/>
    </row>
    <row r="27" spans="1:33" ht="11.25" customHeight="1">
      <c r="A27" s="6"/>
      <c r="B27" s="6"/>
      <c r="C27" s="6"/>
      <c r="D27" s="6"/>
      <c r="E27" s="6"/>
      <c r="F27" s="6"/>
      <c r="G27" s="6"/>
      <c r="H27" s="6"/>
      <c r="I27" s="6"/>
      <c r="J27" s="12"/>
      <c r="K27" s="12"/>
      <c r="L27" s="12"/>
      <c r="M27" s="12"/>
      <c r="N27" s="12"/>
      <c r="O27" s="12"/>
      <c r="P27" s="12"/>
      <c r="Q27" s="12"/>
      <c r="R27" s="12"/>
      <c r="S27" s="12"/>
      <c r="T27" s="12"/>
      <c r="U27" s="12"/>
      <c r="V27" s="12"/>
      <c r="W27" s="12"/>
      <c r="X27" s="12"/>
      <c r="Y27" s="12"/>
      <c r="Z27" s="12"/>
      <c r="AA27" s="12"/>
      <c r="AB27" s="12"/>
      <c r="AC27" s="12"/>
      <c r="AD27" s="12"/>
      <c r="AE27" s="12"/>
      <c r="AF27" s="12"/>
      <c r="AG27" s="6"/>
    </row>
    <row r="28" spans="1:33" ht="18" customHeight="1">
      <c r="A28" s="581" t="s">
        <v>359</v>
      </c>
      <c r="B28" s="582"/>
      <c r="C28" s="582"/>
      <c r="D28" s="582"/>
      <c r="E28" s="582"/>
      <c r="F28" s="582"/>
      <c r="G28" s="582"/>
      <c r="H28" s="583"/>
      <c r="K28" s="581" t="s">
        <v>360</v>
      </c>
      <c r="L28" s="582"/>
      <c r="M28" s="582"/>
      <c r="N28" s="582"/>
      <c r="O28" s="582"/>
      <c r="P28" s="582"/>
      <c r="Q28" s="582"/>
      <c r="R28" s="582"/>
      <c r="S28" s="582"/>
      <c r="T28" s="582"/>
      <c r="U28" s="583"/>
      <c r="V28" s="6"/>
      <c r="W28" s="581" t="s">
        <v>361</v>
      </c>
      <c r="X28" s="584"/>
      <c r="Y28" s="584"/>
      <c r="Z28" s="584"/>
      <c r="AA28" s="584"/>
      <c r="AB28" s="584"/>
      <c r="AC28" s="584"/>
      <c r="AD28" s="584"/>
      <c r="AE28" s="584"/>
      <c r="AF28" s="584"/>
      <c r="AG28" s="583"/>
    </row>
    <row r="29" spans="1:33" ht="18" customHeight="1">
      <c r="A29" s="585" t="str">
        <f>IF(ISBLANK(Ročná_správa!C21),"  ",Ročná_správa!C21)</f>
        <v>036</v>
      </c>
      <c r="B29" s="593"/>
      <c r="C29" s="593"/>
      <c r="D29" s="593"/>
      <c r="E29" s="593"/>
      <c r="F29" s="593"/>
      <c r="G29" s="593"/>
      <c r="H29" s="594"/>
      <c r="I29" s="6"/>
      <c r="J29" s="6"/>
      <c r="K29" s="585" t="str">
        <f>IF(ISBLANK(Ročná_správa!F21),"  ",Ročná_správa!F21)</f>
        <v>6355408</v>
      </c>
      <c r="L29" s="287"/>
      <c r="M29" s="287"/>
      <c r="N29" s="287"/>
      <c r="O29" s="287"/>
      <c r="P29" s="287"/>
      <c r="Q29" s="287"/>
      <c r="R29" s="287"/>
      <c r="S29" s="287"/>
      <c r="T29" s="287"/>
      <c r="U29" s="288"/>
      <c r="V29" s="6"/>
      <c r="W29" s="585" t="str">
        <f>IF(ISBLANK(Ročná_správa!F23),"  ",Ročná_správa!F23)</f>
        <v>6355400</v>
      </c>
      <c r="X29" s="287"/>
      <c r="Y29" s="287"/>
      <c r="Z29" s="287"/>
      <c r="AA29" s="287"/>
      <c r="AB29" s="287"/>
      <c r="AC29" s="287"/>
      <c r="AD29" s="287"/>
      <c r="AE29" s="287"/>
      <c r="AF29" s="287"/>
      <c r="AG29" s="288"/>
    </row>
    <row r="30" spans="1:33" ht="18"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row>
    <row r="31" spans="1:33" ht="18" customHeight="1">
      <c r="A31" s="596" t="s">
        <v>362</v>
      </c>
      <c r="B31" s="597"/>
      <c r="C31" s="597"/>
      <c r="D31" s="13"/>
      <c r="E31" s="585" t="str">
        <f>IF(ISBLANK(Ročná_správa!B25),"  ",Ročná_správa!B25)</f>
        <v>info@hdm-kalna.sk</v>
      </c>
      <c r="F31" s="598"/>
      <c r="G31" s="598"/>
      <c r="H31" s="598"/>
      <c r="I31" s="598"/>
      <c r="J31" s="598"/>
      <c r="K31" s="598"/>
      <c r="L31" s="598"/>
      <c r="M31" s="598"/>
      <c r="N31" s="598"/>
      <c r="O31" s="598"/>
      <c r="P31" s="598"/>
      <c r="Q31" s="598"/>
      <c r="R31" s="598"/>
      <c r="S31" s="598"/>
      <c r="T31" s="598"/>
      <c r="U31" s="598"/>
      <c r="V31" s="598"/>
      <c r="W31" s="598"/>
      <c r="X31" s="598"/>
      <c r="Y31" s="598"/>
      <c r="Z31" s="598"/>
      <c r="AA31" s="598"/>
      <c r="AB31" s="598"/>
      <c r="AC31" s="598"/>
      <c r="AD31" s="598"/>
      <c r="AE31" s="598"/>
      <c r="AF31" s="598"/>
      <c r="AG31" s="599"/>
    </row>
    <row r="32" ht="12.75" customHeight="1"/>
    <row r="33" spans="1:34" s="14" customFormat="1" ht="60.75" customHeight="1">
      <c r="A33" s="595" t="s">
        <v>394</v>
      </c>
      <c r="B33" s="595"/>
      <c r="C33" s="595"/>
      <c r="D33" s="595"/>
      <c r="E33" s="595"/>
      <c r="F33" s="595"/>
      <c r="G33" s="595"/>
      <c r="H33" s="600" t="s">
        <v>396</v>
      </c>
      <c r="I33" s="600"/>
      <c r="J33" s="600"/>
      <c r="K33" s="600"/>
      <c r="L33" s="600"/>
      <c r="M33" s="600"/>
      <c r="N33" s="600"/>
      <c r="O33" s="601"/>
      <c r="P33" s="602"/>
      <c r="Q33" s="600" t="s">
        <v>397</v>
      </c>
      <c r="R33" s="600"/>
      <c r="S33" s="600"/>
      <c r="T33" s="600"/>
      <c r="U33" s="600"/>
      <c r="V33" s="600"/>
      <c r="W33" s="600"/>
      <c r="X33" s="600"/>
      <c r="Y33" s="600"/>
      <c r="Z33" s="600" t="s">
        <v>651</v>
      </c>
      <c r="AA33" s="602"/>
      <c r="AB33" s="602"/>
      <c r="AC33" s="602"/>
      <c r="AD33" s="602"/>
      <c r="AE33" s="602"/>
      <c r="AF33" s="602"/>
      <c r="AG33" s="602"/>
      <c r="AH33" s="234"/>
    </row>
    <row r="34" spans="1:33" s="14" customFormat="1" ht="25.5" customHeight="1">
      <c r="A34" s="563">
        <v>41359</v>
      </c>
      <c r="B34" s="564"/>
      <c r="C34" s="564"/>
      <c r="D34" s="564"/>
      <c r="E34" s="564"/>
      <c r="F34" s="564"/>
      <c r="G34" s="565"/>
      <c r="H34" s="586" t="s">
        <v>850</v>
      </c>
      <c r="I34" s="587"/>
      <c r="J34" s="587"/>
      <c r="K34" s="587"/>
      <c r="L34" s="587"/>
      <c r="M34" s="587"/>
      <c r="N34" s="587"/>
      <c r="O34" s="587"/>
      <c r="P34" s="588"/>
      <c r="Q34" s="586" t="s">
        <v>850</v>
      </c>
      <c r="R34" s="587"/>
      <c r="S34" s="587"/>
      <c r="T34" s="587"/>
      <c r="U34" s="587"/>
      <c r="V34" s="587"/>
      <c r="W34" s="587"/>
      <c r="X34" s="587"/>
      <c r="Y34" s="588"/>
      <c r="Z34" s="586" t="s">
        <v>840</v>
      </c>
      <c r="AA34" s="587"/>
      <c r="AB34" s="587"/>
      <c r="AC34" s="587"/>
      <c r="AD34" s="587"/>
      <c r="AE34" s="587"/>
      <c r="AF34" s="587"/>
      <c r="AG34" s="588"/>
    </row>
    <row r="35" spans="1:33" s="14" customFormat="1" ht="35.25" customHeight="1">
      <c r="A35" s="595" t="s">
        <v>395</v>
      </c>
      <c r="B35" s="595"/>
      <c r="C35" s="595"/>
      <c r="D35" s="595"/>
      <c r="E35" s="595"/>
      <c r="F35" s="595"/>
      <c r="G35" s="595"/>
      <c r="H35" s="589"/>
      <c r="I35" s="587"/>
      <c r="J35" s="587"/>
      <c r="K35" s="587"/>
      <c r="L35" s="587"/>
      <c r="M35" s="587"/>
      <c r="N35" s="587"/>
      <c r="O35" s="587"/>
      <c r="P35" s="588"/>
      <c r="Q35" s="589"/>
      <c r="R35" s="587"/>
      <c r="S35" s="587"/>
      <c r="T35" s="587"/>
      <c r="U35" s="587"/>
      <c r="V35" s="587"/>
      <c r="W35" s="587"/>
      <c r="X35" s="587"/>
      <c r="Y35" s="588"/>
      <c r="Z35" s="589"/>
      <c r="AA35" s="587"/>
      <c r="AB35" s="587"/>
      <c r="AC35" s="587"/>
      <c r="AD35" s="587"/>
      <c r="AE35" s="587"/>
      <c r="AF35" s="587"/>
      <c r="AG35" s="588"/>
    </row>
    <row r="36" spans="1:33" s="14" customFormat="1" ht="25.5" customHeight="1">
      <c r="A36" s="566"/>
      <c r="B36" s="567"/>
      <c r="C36" s="567"/>
      <c r="D36" s="567"/>
      <c r="E36" s="567"/>
      <c r="F36" s="567"/>
      <c r="G36" s="568"/>
      <c r="H36" s="590"/>
      <c r="I36" s="591"/>
      <c r="J36" s="591"/>
      <c r="K36" s="591"/>
      <c r="L36" s="591"/>
      <c r="M36" s="591"/>
      <c r="N36" s="591"/>
      <c r="O36" s="591"/>
      <c r="P36" s="592"/>
      <c r="Q36" s="590"/>
      <c r="R36" s="591"/>
      <c r="S36" s="591"/>
      <c r="T36" s="591"/>
      <c r="U36" s="591"/>
      <c r="V36" s="591"/>
      <c r="W36" s="591"/>
      <c r="X36" s="591"/>
      <c r="Y36" s="592"/>
      <c r="Z36" s="590"/>
      <c r="AA36" s="591"/>
      <c r="AB36" s="591"/>
      <c r="AC36" s="591"/>
      <c r="AD36" s="591"/>
      <c r="AE36" s="591"/>
      <c r="AF36" s="591"/>
      <c r="AG36" s="592"/>
    </row>
    <row r="37" ht="18" customHeight="1">
      <c r="H37" s="15"/>
    </row>
  </sheetData>
  <sheetProtection password="9F76" sheet="1" objects="1" scenarios="1" formatCells="0" formatColumns="0" formatRows="0" insertHyperlinks="0"/>
  <mergeCells count="47">
    <mergeCell ref="A23:AG23"/>
    <mergeCell ref="A26:G26"/>
    <mergeCell ref="I26:AG26"/>
    <mergeCell ref="A11:M11"/>
    <mergeCell ref="A17:B17"/>
    <mergeCell ref="A22:AG22"/>
    <mergeCell ref="C17:AG17"/>
    <mergeCell ref="A20:AG20"/>
    <mergeCell ref="I25:AF25"/>
    <mergeCell ref="A25:G25"/>
    <mergeCell ref="A9:I9"/>
    <mergeCell ref="A19:AG19"/>
    <mergeCell ref="A10:M10"/>
    <mergeCell ref="Z7:AA7"/>
    <mergeCell ref="A13:M13"/>
    <mergeCell ref="A8:M8"/>
    <mergeCell ref="I7:M7"/>
    <mergeCell ref="Z8:AA8"/>
    <mergeCell ref="AC8:AG8"/>
    <mergeCell ref="P7:Q7"/>
    <mergeCell ref="A35:G35"/>
    <mergeCell ref="A31:C31"/>
    <mergeCell ref="E31:AG31"/>
    <mergeCell ref="A33:G33"/>
    <mergeCell ref="Q33:Y33"/>
    <mergeCell ref="H33:P33"/>
    <mergeCell ref="Z33:AG33"/>
    <mergeCell ref="P8:Q8"/>
    <mergeCell ref="K28:U28"/>
    <mergeCell ref="W28:AG28"/>
    <mergeCell ref="K29:U29"/>
    <mergeCell ref="W29:AG29"/>
    <mergeCell ref="H34:P36"/>
    <mergeCell ref="Q34:Y36"/>
    <mergeCell ref="A28:H28"/>
    <mergeCell ref="A29:H29"/>
    <mergeCell ref="Z34:AG36"/>
    <mergeCell ref="AC7:AG7"/>
    <mergeCell ref="A34:G34"/>
    <mergeCell ref="A36:G36"/>
    <mergeCell ref="A1:AJ1"/>
    <mergeCell ref="A3:AJ3"/>
    <mergeCell ref="A4:AJ4"/>
    <mergeCell ref="Y5:AG5"/>
    <mergeCell ref="H5:X5"/>
    <mergeCell ref="S7:V7"/>
    <mergeCell ref="S8:V8"/>
  </mergeCells>
  <dataValidations count="5">
    <dataValidation type="date" allowBlank="1" showInputMessage="1" showErrorMessage="1" prompt="Formát d.m.rrrr" errorTitle="Zadání" error="Zadejte datum ve formátu d.m.rrrr !!!" sqref="B30 D18 F21 F18 D21:D22 B43">
      <formula1>32509</formula1>
      <formula2>54789</formula2>
    </dataValidation>
    <dataValidation type="textLength" operator="lessThanOrEqual" allowBlank="1" showInputMessage="1" showErrorMessage="1" promptTitle="Výrok auditora " prompt="Maximálně 760 znaků" errorTitle="Zadání" error="Výrok auditora je omezen na 760 znaků !!!" sqref="B31:B41">
      <formula1>760</formula1>
    </dataValidation>
    <dataValidation type="whole" allowBlank="1" showInputMessage="1" showErrorMessage="1" errorTitle="Zadání" error="Zadejte celočíselnou kladnou hodnotu od 0 do 99999999 !!!" sqref="B5">
      <formula1>0</formula1>
      <formula2>99999999</formula2>
    </dataValidation>
    <dataValidation type="whole" showInputMessage="1" showErrorMessage="1" errorTitle="Zadání" error="Zadejte rok na tvaru RRRR !!!" sqref="B15:B16">
      <formula1>1900</formula1>
      <formula2>2100</formula2>
    </dataValidation>
    <dataValidation type="textLength" operator="lessThanOrEqual" allowBlank="1" showInputMessage="1" showErrorMessage="1" promptTitle="Internetová adresa" prompt="Maximálně 40 znaků" errorTitle="Zadání" error="Text musí obsahovat maximálně 40 znaků !" sqref="B13">
      <formula1>40</formula1>
    </dataValidation>
  </dataValidations>
  <printOptions/>
  <pageMargins left="0.7874015748031497" right="0.1968503937007874"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0"/>
  </sheetPr>
  <dimension ref="A1:AE737"/>
  <sheetViews>
    <sheetView showGridLines="0" zoomScale="130" zoomScaleNormal="130" zoomScalePageLayoutView="0" workbookViewId="0" topLeftCell="A1">
      <pane ySplit="9" topLeftCell="A10" activePane="bottomLeft" state="frozen"/>
      <selection pane="topLeft" activeCell="A1" sqref="A1"/>
      <selection pane="bottomLeft" activeCell="C2" sqref="C2:F3"/>
    </sheetView>
  </sheetViews>
  <sheetFormatPr defaultColWidth="9.140625" defaultRowHeight="12.75"/>
  <cols>
    <col min="1" max="1" width="5.140625" style="50" customWidth="1"/>
    <col min="2" max="2" width="42.57421875" style="58" customWidth="1"/>
    <col min="3" max="3" width="4.7109375" style="56" customWidth="1"/>
    <col min="4" max="4" width="14.28125" style="56" customWidth="1"/>
    <col min="5" max="6" width="14.28125" style="50" customWidth="1"/>
    <col min="7" max="16384" width="9.140625" style="50" customWidth="1"/>
  </cols>
  <sheetData>
    <row r="1" spans="1:6" s="49" customFormat="1" ht="12" thickBot="1">
      <c r="A1" s="642" t="s">
        <v>27</v>
      </c>
      <c r="B1" s="642"/>
      <c r="C1" s="642"/>
      <c r="D1" s="642"/>
      <c r="E1" s="642"/>
      <c r="F1" s="642"/>
    </row>
    <row r="2" spans="1:6" ht="10.5" customHeight="1">
      <c r="A2" s="643" t="s">
        <v>462</v>
      </c>
      <c r="B2" s="644"/>
      <c r="C2" s="652" t="s">
        <v>851</v>
      </c>
      <c r="D2" s="653"/>
      <c r="E2" s="653"/>
      <c r="F2" s="654"/>
    </row>
    <row r="3" spans="1:6" ht="10.5" customHeight="1">
      <c r="A3" s="643" t="s">
        <v>463</v>
      </c>
      <c r="B3" s="644"/>
      <c r="C3" s="652" t="s">
        <v>426</v>
      </c>
      <c r="D3" s="653"/>
      <c r="E3" s="653"/>
      <c r="F3" s="654"/>
    </row>
    <row r="4" spans="1:6" ht="15.75">
      <c r="A4" s="643" t="s">
        <v>616</v>
      </c>
      <c r="B4" s="644"/>
      <c r="C4" s="585" t="str">
        <f>IF(ISBLANK(Ročná_správa!B12),"  ",Ročná_správa!B12)</f>
        <v>Hydromeliorácie a.s.</v>
      </c>
      <c r="D4" s="645"/>
      <c r="E4" s="645"/>
      <c r="F4" s="646"/>
    </row>
    <row r="5" spans="1:31" ht="15.75">
      <c r="A5" s="643" t="s">
        <v>370</v>
      </c>
      <c r="B5" s="649"/>
      <c r="C5" s="585" t="str">
        <f>IF(ISBLANK(Ročná_správa!E6),"  ",Ročná_správa!E6)</f>
        <v>31410031</v>
      </c>
      <c r="D5" s="655"/>
      <c r="E5" s="655"/>
      <c r="F5" s="656"/>
      <c r="G5" s="91"/>
      <c r="H5" s="91"/>
      <c r="I5" s="91"/>
      <c r="J5" s="91"/>
      <c r="K5" s="91"/>
      <c r="L5" s="91"/>
      <c r="M5" s="91"/>
      <c r="N5" s="91"/>
      <c r="O5" s="91"/>
      <c r="P5" s="91"/>
      <c r="Q5" s="91"/>
      <c r="R5" s="91"/>
      <c r="S5" s="91"/>
      <c r="T5" s="91"/>
      <c r="U5" s="91"/>
      <c r="V5" s="91"/>
      <c r="W5" s="91"/>
      <c r="X5" s="91"/>
      <c r="Y5" s="91"/>
      <c r="Z5" s="91"/>
      <c r="AA5" s="91"/>
      <c r="AB5" s="91"/>
      <c r="AC5" s="91"/>
      <c r="AD5" s="91"/>
      <c r="AE5" s="91"/>
    </row>
    <row r="6" spans="1:6" ht="11.25" customHeight="1">
      <c r="A6" s="51"/>
      <c r="B6" s="52"/>
      <c r="C6" s="53"/>
      <c r="D6" s="53"/>
      <c r="E6" s="51"/>
      <c r="F6" s="51"/>
    </row>
    <row r="7" spans="1:6" ht="29.25">
      <c r="A7" s="650" t="s">
        <v>257</v>
      </c>
      <c r="B7" s="650" t="s">
        <v>262</v>
      </c>
      <c r="C7" s="650" t="s">
        <v>266</v>
      </c>
      <c r="D7" s="647" t="s">
        <v>398</v>
      </c>
      <c r="E7" s="648"/>
      <c r="F7" s="107" t="s">
        <v>389</v>
      </c>
    </row>
    <row r="8" spans="1:6" ht="18" customHeight="1">
      <c r="A8" s="651"/>
      <c r="B8" s="650"/>
      <c r="C8" s="650"/>
      <c r="D8" s="54" t="s">
        <v>263</v>
      </c>
      <c r="E8" s="54" t="s">
        <v>265</v>
      </c>
      <c r="F8" s="54" t="s">
        <v>265</v>
      </c>
    </row>
    <row r="9" spans="1:6" ht="9.75">
      <c r="A9" s="54"/>
      <c r="B9" s="164"/>
      <c r="C9" s="164"/>
      <c r="D9" s="54" t="s">
        <v>264</v>
      </c>
      <c r="E9" s="54"/>
      <c r="F9" s="54"/>
    </row>
    <row r="10" spans="1:6" ht="9.75">
      <c r="A10" s="636"/>
      <c r="B10" s="634" t="s">
        <v>258</v>
      </c>
      <c r="C10" s="638" t="s">
        <v>399</v>
      </c>
      <c r="D10" s="224">
        <f>D12+D68+D130</f>
        <v>3214005</v>
      </c>
      <c r="E10" s="640">
        <f>E12+E68+E130</f>
        <v>1460570</v>
      </c>
      <c r="F10" s="640">
        <v>1333417</v>
      </c>
    </row>
    <row r="11" spans="1:6" ht="9.75">
      <c r="A11" s="637"/>
      <c r="B11" s="635"/>
      <c r="C11" s="639"/>
      <c r="D11" s="224">
        <f>D13+D69+D131</f>
        <v>1753435</v>
      </c>
      <c r="E11" s="641"/>
      <c r="F11" s="641"/>
    </row>
    <row r="12" spans="1:6" ht="9.75">
      <c r="A12" s="632" t="s">
        <v>400</v>
      </c>
      <c r="B12" s="634" t="s">
        <v>259</v>
      </c>
      <c r="C12" s="638" t="s">
        <v>17</v>
      </c>
      <c r="D12" s="224">
        <f>D14+D30+D50</f>
        <v>2053411</v>
      </c>
      <c r="E12" s="640">
        <f>E14+E30+E50</f>
        <v>359328</v>
      </c>
      <c r="F12" s="640">
        <v>401274</v>
      </c>
    </row>
    <row r="13" spans="1:6" ht="9.75">
      <c r="A13" s="633"/>
      <c r="B13" s="635"/>
      <c r="C13" s="639"/>
      <c r="D13" s="224">
        <f>D15+D31+D51</f>
        <v>1694083</v>
      </c>
      <c r="E13" s="641"/>
      <c r="F13" s="641"/>
    </row>
    <row r="14" spans="1:6" ht="9.75">
      <c r="A14" s="632" t="s">
        <v>489</v>
      </c>
      <c r="B14" s="634" t="s">
        <v>633</v>
      </c>
      <c r="C14" s="638" t="s">
        <v>402</v>
      </c>
      <c r="D14" s="224">
        <f>SUM(D16+D18+D20+D22+D24+D26+D28)</f>
        <v>1857</v>
      </c>
      <c r="E14" s="640">
        <f>SUM(E16:E28)</f>
        <v>0</v>
      </c>
      <c r="F14" s="640">
        <v>0</v>
      </c>
    </row>
    <row r="15" spans="1:6" ht="9.75">
      <c r="A15" s="633"/>
      <c r="B15" s="635"/>
      <c r="C15" s="639"/>
      <c r="D15" s="224">
        <f>SUM(D17+D19+D21+D23+D25+D27+D29)</f>
        <v>1857</v>
      </c>
      <c r="E15" s="641"/>
      <c r="F15" s="641"/>
    </row>
    <row r="16" spans="1:6" ht="9.75">
      <c r="A16" s="636" t="s">
        <v>110</v>
      </c>
      <c r="B16" s="630" t="s">
        <v>222</v>
      </c>
      <c r="C16" s="624" t="s">
        <v>404</v>
      </c>
      <c r="D16" s="93"/>
      <c r="E16" s="628">
        <f>D16-D17</f>
        <v>0</v>
      </c>
      <c r="F16" s="622"/>
    </row>
    <row r="17" spans="1:6" ht="9.75">
      <c r="A17" s="637"/>
      <c r="B17" s="631"/>
      <c r="C17" s="625"/>
      <c r="D17" s="93"/>
      <c r="E17" s="629"/>
      <c r="F17" s="623"/>
    </row>
    <row r="18" spans="1:6" ht="9.75">
      <c r="A18" s="636" t="s">
        <v>406</v>
      </c>
      <c r="B18" s="630" t="s">
        <v>223</v>
      </c>
      <c r="C18" s="624" t="s">
        <v>405</v>
      </c>
      <c r="D18" s="93">
        <v>1857</v>
      </c>
      <c r="E18" s="628">
        <f>D18-D19</f>
        <v>0</v>
      </c>
      <c r="F18" s="622">
        <v>0</v>
      </c>
    </row>
    <row r="19" spans="1:6" ht="9.75">
      <c r="A19" s="637"/>
      <c r="B19" s="631"/>
      <c r="C19" s="625"/>
      <c r="D19" s="93">
        <v>1857</v>
      </c>
      <c r="E19" s="629"/>
      <c r="F19" s="623"/>
    </row>
    <row r="20" spans="1:6" ht="9.75">
      <c r="A20" s="636" t="s">
        <v>408</v>
      </c>
      <c r="B20" s="630" t="s">
        <v>224</v>
      </c>
      <c r="C20" s="624" t="s">
        <v>407</v>
      </c>
      <c r="D20" s="93"/>
      <c r="E20" s="628">
        <f>D20-D21</f>
        <v>0</v>
      </c>
      <c r="F20" s="622"/>
    </row>
    <row r="21" spans="1:6" ht="9.75">
      <c r="A21" s="637"/>
      <c r="B21" s="631"/>
      <c r="C21" s="625"/>
      <c r="D21" s="93"/>
      <c r="E21" s="629"/>
      <c r="F21" s="623"/>
    </row>
    <row r="22" spans="1:6" ht="9.75">
      <c r="A22" s="636" t="s">
        <v>410</v>
      </c>
      <c r="B22" s="630" t="s">
        <v>225</v>
      </c>
      <c r="C22" s="624" t="s">
        <v>409</v>
      </c>
      <c r="D22" s="93"/>
      <c r="E22" s="628">
        <f>D22-D23</f>
        <v>0</v>
      </c>
      <c r="F22" s="622"/>
    </row>
    <row r="23" spans="1:6" ht="9.75">
      <c r="A23" s="637"/>
      <c r="B23" s="631"/>
      <c r="C23" s="625"/>
      <c r="D23" s="93"/>
      <c r="E23" s="629"/>
      <c r="F23" s="623"/>
    </row>
    <row r="24" spans="1:6" ht="9.75">
      <c r="A24" s="636" t="s">
        <v>412</v>
      </c>
      <c r="B24" s="630" t="s">
        <v>226</v>
      </c>
      <c r="C24" s="624" t="s">
        <v>411</v>
      </c>
      <c r="D24" s="93"/>
      <c r="E24" s="628">
        <f>D24-D25</f>
        <v>0</v>
      </c>
      <c r="F24" s="622">
        <v>0</v>
      </c>
    </row>
    <row r="25" spans="1:6" ht="9.75">
      <c r="A25" s="637"/>
      <c r="B25" s="631"/>
      <c r="C25" s="625"/>
      <c r="D25" s="93"/>
      <c r="E25" s="629"/>
      <c r="F25" s="623"/>
    </row>
    <row r="26" spans="1:6" ht="9.75">
      <c r="A26" s="636" t="s">
        <v>414</v>
      </c>
      <c r="B26" s="630" t="s">
        <v>227</v>
      </c>
      <c r="C26" s="624" t="s">
        <v>413</v>
      </c>
      <c r="D26" s="93"/>
      <c r="E26" s="628">
        <f>D26-D27</f>
        <v>0</v>
      </c>
      <c r="F26" s="622"/>
    </row>
    <row r="27" spans="1:6" ht="9.75">
      <c r="A27" s="637"/>
      <c r="B27" s="631"/>
      <c r="C27" s="625"/>
      <c r="D27" s="93"/>
      <c r="E27" s="629"/>
      <c r="F27" s="623"/>
    </row>
    <row r="28" spans="1:6" ht="9.75">
      <c r="A28" s="636" t="s">
        <v>111</v>
      </c>
      <c r="B28" s="630" t="s">
        <v>229</v>
      </c>
      <c r="C28" s="624" t="s">
        <v>415</v>
      </c>
      <c r="D28" s="93"/>
      <c r="E28" s="628">
        <f>D28-D29</f>
        <v>0</v>
      </c>
      <c r="F28" s="622"/>
    </row>
    <row r="29" spans="1:6" ht="9.75">
      <c r="A29" s="637"/>
      <c r="B29" s="631"/>
      <c r="C29" s="625"/>
      <c r="D29" s="93"/>
      <c r="E29" s="629"/>
      <c r="F29" s="623"/>
    </row>
    <row r="30" spans="1:6" ht="9.75">
      <c r="A30" s="632" t="s">
        <v>495</v>
      </c>
      <c r="B30" s="634" t="s">
        <v>260</v>
      </c>
      <c r="C30" s="638" t="s">
        <v>416</v>
      </c>
      <c r="D30" s="224">
        <f>SUM(D32+D34+D36+D38+D40+D42+D44+D46+D48)</f>
        <v>2051554</v>
      </c>
      <c r="E30" s="640">
        <f>SUM(E32:E48)</f>
        <v>359328</v>
      </c>
      <c r="F30" s="640">
        <v>401274</v>
      </c>
    </row>
    <row r="31" spans="1:6" ht="9.75">
      <c r="A31" s="633"/>
      <c r="B31" s="635"/>
      <c r="C31" s="639"/>
      <c r="D31" s="224">
        <f>SUM(D33+D35+D37+D39+D41+D43+D45+D47+D49)</f>
        <v>1692226</v>
      </c>
      <c r="E31" s="641"/>
      <c r="F31" s="641"/>
    </row>
    <row r="32" spans="1:6" ht="9.75">
      <c r="A32" s="636" t="s">
        <v>112</v>
      </c>
      <c r="B32" s="630" t="s">
        <v>230</v>
      </c>
      <c r="C32" s="624" t="s">
        <v>417</v>
      </c>
      <c r="D32" s="93">
        <v>29845</v>
      </c>
      <c r="E32" s="628">
        <f>D32-D33</f>
        <v>29845</v>
      </c>
      <c r="F32" s="622">
        <v>33859</v>
      </c>
    </row>
    <row r="33" spans="1:6" ht="9.75">
      <c r="A33" s="637"/>
      <c r="B33" s="631"/>
      <c r="C33" s="625"/>
      <c r="D33" s="93"/>
      <c r="E33" s="629"/>
      <c r="F33" s="623"/>
    </row>
    <row r="34" spans="1:6" ht="9.75">
      <c r="A34" s="624" t="s">
        <v>268</v>
      </c>
      <c r="B34" s="630" t="s">
        <v>231</v>
      </c>
      <c r="C34" s="624" t="s">
        <v>418</v>
      </c>
      <c r="D34" s="93">
        <v>750250</v>
      </c>
      <c r="E34" s="628">
        <f>D34-D35</f>
        <v>219348</v>
      </c>
      <c r="F34" s="622">
        <v>251218</v>
      </c>
    </row>
    <row r="35" spans="1:6" ht="9.75">
      <c r="A35" s="625"/>
      <c r="B35" s="631"/>
      <c r="C35" s="625"/>
      <c r="D35" s="93">
        <v>530902</v>
      </c>
      <c r="E35" s="629"/>
      <c r="F35" s="623"/>
    </row>
    <row r="36" spans="1:6" ht="9.75">
      <c r="A36" s="624" t="s">
        <v>451</v>
      </c>
      <c r="B36" s="630" t="s">
        <v>232</v>
      </c>
      <c r="C36" s="624" t="s">
        <v>419</v>
      </c>
      <c r="D36" s="93">
        <v>1269630</v>
      </c>
      <c r="E36" s="628">
        <f>D36-D37</f>
        <v>108306</v>
      </c>
      <c r="F36" s="622">
        <v>114368</v>
      </c>
    </row>
    <row r="37" spans="1:6" ht="9.75">
      <c r="A37" s="625"/>
      <c r="B37" s="631"/>
      <c r="C37" s="625"/>
      <c r="D37" s="93">
        <v>1161324</v>
      </c>
      <c r="E37" s="629"/>
      <c r="F37" s="623"/>
    </row>
    <row r="38" spans="1:6" ht="9.75">
      <c r="A38" s="624" t="s">
        <v>453</v>
      </c>
      <c r="B38" s="630" t="s">
        <v>233</v>
      </c>
      <c r="C38" s="624" t="s">
        <v>420</v>
      </c>
      <c r="D38" s="93"/>
      <c r="E38" s="628">
        <f>D38-D39</f>
        <v>0</v>
      </c>
      <c r="F38" s="622"/>
    </row>
    <row r="39" spans="1:6" ht="9.75">
      <c r="A39" s="625"/>
      <c r="B39" s="631"/>
      <c r="C39" s="625"/>
      <c r="D39" s="93"/>
      <c r="E39" s="629"/>
      <c r="F39" s="623"/>
    </row>
    <row r="40" spans="1:6" ht="9.75">
      <c r="A40" s="624" t="s">
        <v>455</v>
      </c>
      <c r="B40" s="630" t="s">
        <v>234</v>
      </c>
      <c r="C40" s="624" t="s">
        <v>427</v>
      </c>
      <c r="D40" s="93"/>
      <c r="E40" s="628">
        <f>D40-D41</f>
        <v>0</v>
      </c>
      <c r="F40" s="622"/>
    </row>
    <row r="41" spans="1:6" ht="9.75">
      <c r="A41" s="625"/>
      <c r="B41" s="631"/>
      <c r="C41" s="625"/>
      <c r="D41" s="93"/>
      <c r="E41" s="629"/>
      <c r="F41" s="623"/>
    </row>
    <row r="42" spans="1:6" ht="9.75">
      <c r="A42" s="624" t="s">
        <v>441</v>
      </c>
      <c r="B42" s="630" t="s">
        <v>235</v>
      </c>
      <c r="C42" s="624" t="s">
        <v>428</v>
      </c>
      <c r="D42" s="93"/>
      <c r="E42" s="628"/>
      <c r="F42" s="622"/>
    </row>
    <row r="43" spans="1:6" ht="9.75">
      <c r="A43" s="625"/>
      <c r="B43" s="631"/>
      <c r="C43" s="625"/>
      <c r="D43" s="93"/>
      <c r="E43" s="629"/>
      <c r="F43" s="623"/>
    </row>
    <row r="44" spans="1:6" ht="9.75">
      <c r="A44" s="624" t="s">
        <v>443</v>
      </c>
      <c r="B44" s="630" t="s">
        <v>236</v>
      </c>
      <c r="C44" s="624" t="s">
        <v>429</v>
      </c>
      <c r="D44" s="93">
        <v>1829</v>
      </c>
      <c r="E44" s="628">
        <f>D44-D45</f>
        <v>1829</v>
      </c>
      <c r="F44" s="622">
        <v>1829</v>
      </c>
    </row>
    <row r="45" spans="1:6" ht="9.75">
      <c r="A45" s="625"/>
      <c r="B45" s="631"/>
      <c r="C45" s="625"/>
      <c r="D45" s="93">
        <v>0</v>
      </c>
      <c r="E45" s="629"/>
      <c r="F45" s="623"/>
    </row>
    <row r="46" spans="1:6" ht="9.75">
      <c r="A46" s="624" t="s">
        <v>269</v>
      </c>
      <c r="B46" s="630" t="s">
        <v>237</v>
      </c>
      <c r="C46" s="624" t="s">
        <v>430</v>
      </c>
      <c r="D46" s="93"/>
      <c r="E46" s="628">
        <f>D46-D47</f>
        <v>0</v>
      </c>
      <c r="F46" s="622"/>
    </row>
    <row r="47" spans="1:6" ht="9.75">
      <c r="A47" s="625"/>
      <c r="B47" s="631"/>
      <c r="C47" s="625"/>
      <c r="D47" s="93"/>
      <c r="E47" s="629"/>
      <c r="F47" s="623"/>
    </row>
    <row r="48" spans="1:6" ht="9.75">
      <c r="A48" s="624" t="s">
        <v>270</v>
      </c>
      <c r="B48" s="630" t="s">
        <v>238</v>
      </c>
      <c r="C48" s="624" t="s">
        <v>431</v>
      </c>
      <c r="D48" s="93"/>
      <c r="E48" s="628">
        <f>D48-D49</f>
        <v>0</v>
      </c>
      <c r="F48" s="622"/>
    </row>
    <row r="49" spans="1:6" ht="9.75">
      <c r="A49" s="625"/>
      <c r="B49" s="631"/>
      <c r="C49" s="625"/>
      <c r="D49" s="93"/>
      <c r="E49" s="629"/>
      <c r="F49" s="623"/>
    </row>
    <row r="50" spans="1:6" ht="9.75">
      <c r="A50" s="632" t="s">
        <v>503</v>
      </c>
      <c r="B50" s="634" t="s">
        <v>239</v>
      </c>
      <c r="C50" s="638" t="s">
        <v>432</v>
      </c>
      <c r="D50" s="224">
        <f>SUM(D52+D54+D56+D58+D60+D62+D64+D66)</f>
        <v>0</v>
      </c>
      <c r="E50" s="640">
        <f>SUM(E52:E66)</f>
        <v>0</v>
      </c>
      <c r="F50" s="640">
        <f>SUM(F52:F66)</f>
        <v>0</v>
      </c>
    </row>
    <row r="51" spans="1:6" ht="9.75">
      <c r="A51" s="633"/>
      <c r="B51" s="635"/>
      <c r="C51" s="639"/>
      <c r="D51" s="224">
        <f>SUM(D53+D55+D57+D59+D61+D63+D65+D67)</f>
        <v>0</v>
      </c>
      <c r="E51" s="641"/>
      <c r="F51" s="641"/>
    </row>
    <row r="52" spans="1:6" ht="9.75">
      <c r="A52" s="636" t="s">
        <v>212</v>
      </c>
      <c r="B52" s="630" t="s">
        <v>672</v>
      </c>
      <c r="C52" s="624" t="s">
        <v>433</v>
      </c>
      <c r="D52" s="93"/>
      <c r="E52" s="628">
        <f>D52-D53</f>
        <v>0</v>
      </c>
      <c r="F52" s="622"/>
    </row>
    <row r="53" spans="1:6" ht="9.75">
      <c r="A53" s="637"/>
      <c r="B53" s="631"/>
      <c r="C53" s="625"/>
      <c r="D53" s="93"/>
      <c r="E53" s="629"/>
      <c r="F53" s="623"/>
    </row>
    <row r="54" spans="1:6" ht="9.75">
      <c r="A54" s="624" t="s">
        <v>268</v>
      </c>
      <c r="B54" s="630" t="s">
        <v>96</v>
      </c>
      <c r="C54" s="624" t="s">
        <v>435</v>
      </c>
      <c r="D54" s="93"/>
      <c r="E54" s="628">
        <f>D54-D55</f>
        <v>0</v>
      </c>
      <c r="F54" s="622"/>
    </row>
    <row r="55" spans="1:6" ht="9.75">
      <c r="A55" s="625"/>
      <c r="B55" s="631"/>
      <c r="C55" s="625"/>
      <c r="D55" s="93"/>
      <c r="E55" s="629"/>
      <c r="F55" s="623"/>
    </row>
    <row r="56" spans="1:6" ht="9.75">
      <c r="A56" s="624" t="s">
        <v>451</v>
      </c>
      <c r="B56" s="630" t="s">
        <v>240</v>
      </c>
      <c r="C56" s="624" t="s">
        <v>436</v>
      </c>
      <c r="D56" s="93"/>
      <c r="E56" s="628">
        <f>D56-D57</f>
        <v>0</v>
      </c>
      <c r="F56" s="622">
        <v>0</v>
      </c>
    </row>
    <row r="57" spans="1:6" ht="9.75">
      <c r="A57" s="625"/>
      <c r="B57" s="631"/>
      <c r="C57" s="625"/>
      <c r="D57" s="93"/>
      <c r="E57" s="629"/>
      <c r="F57" s="623"/>
    </row>
    <row r="58" spans="1:6" ht="9.75">
      <c r="A58" s="624" t="s">
        <v>453</v>
      </c>
      <c r="B58" s="630" t="s">
        <v>241</v>
      </c>
      <c r="C58" s="624" t="s">
        <v>437</v>
      </c>
      <c r="D58" s="93"/>
      <c r="E58" s="628">
        <f>D58-D59</f>
        <v>0</v>
      </c>
      <c r="F58" s="622"/>
    </row>
    <row r="59" spans="1:6" ht="9.75">
      <c r="A59" s="625"/>
      <c r="B59" s="631"/>
      <c r="C59" s="625"/>
      <c r="D59" s="93"/>
      <c r="E59" s="629"/>
      <c r="F59" s="623"/>
    </row>
    <row r="60" spans="1:6" ht="9.75">
      <c r="A60" s="624" t="s">
        <v>455</v>
      </c>
      <c r="B60" s="630" t="s">
        <v>242</v>
      </c>
      <c r="C60" s="624" t="s">
        <v>438</v>
      </c>
      <c r="D60" s="93"/>
      <c r="E60" s="628">
        <f>D60-D61</f>
        <v>0</v>
      </c>
      <c r="F60" s="622"/>
    </row>
    <row r="61" spans="1:6" ht="9.75">
      <c r="A61" s="625"/>
      <c r="B61" s="631"/>
      <c r="C61" s="625"/>
      <c r="D61" s="93"/>
      <c r="E61" s="629"/>
      <c r="F61" s="623"/>
    </row>
    <row r="62" spans="1:6" ht="9.75">
      <c r="A62" s="624" t="s">
        <v>441</v>
      </c>
      <c r="B62" s="630" t="s">
        <v>574</v>
      </c>
      <c r="C62" s="624" t="s">
        <v>439</v>
      </c>
      <c r="D62" s="93"/>
      <c r="E62" s="628">
        <f>D62-D63</f>
        <v>0</v>
      </c>
      <c r="F62" s="622"/>
    </row>
    <row r="63" spans="1:6" ht="9.75">
      <c r="A63" s="625"/>
      <c r="B63" s="631"/>
      <c r="C63" s="625"/>
      <c r="D63" s="93"/>
      <c r="E63" s="629"/>
      <c r="F63" s="623"/>
    </row>
    <row r="64" spans="1:6" ht="9.75">
      <c r="A64" s="624" t="s">
        <v>443</v>
      </c>
      <c r="B64" s="630" t="s">
        <v>243</v>
      </c>
      <c r="C64" s="624" t="s">
        <v>440</v>
      </c>
      <c r="D64" s="93"/>
      <c r="E64" s="628">
        <f>D64-D65</f>
        <v>0</v>
      </c>
      <c r="F64" s="622"/>
    </row>
    <row r="65" spans="1:6" ht="9.75">
      <c r="A65" s="625"/>
      <c r="B65" s="631"/>
      <c r="C65" s="625"/>
      <c r="D65" s="93"/>
      <c r="E65" s="629"/>
      <c r="F65" s="623"/>
    </row>
    <row r="66" spans="1:6" ht="9.75">
      <c r="A66" s="624" t="s">
        <v>269</v>
      </c>
      <c r="B66" s="630" t="s">
        <v>244</v>
      </c>
      <c r="C66" s="624" t="s">
        <v>442</v>
      </c>
      <c r="D66" s="93"/>
      <c r="E66" s="628">
        <f>D66-D67</f>
        <v>0</v>
      </c>
      <c r="F66" s="622"/>
    </row>
    <row r="67" spans="1:6" ht="9.75">
      <c r="A67" s="625"/>
      <c r="B67" s="631"/>
      <c r="C67" s="625"/>
      <c r="D67" s="93"/>
      <c r="E67" s="629"/>
      <c r="F67" s="623"/>
    </row>
    <row r="68" spans="1:6" ht="9.75">
      <c r="A68" s="632" t="s">
        <v>401</v>
      </c>
      <c r="B68" s="634" t="s">
        <v>261</v>
      </c>
      <c r="C68" s="638" t="s">
        <v>444</v>
      </c>
      <c r="D68" s="224">
        <f>D70+D84+D100+D118</f>
        <v>1159286</v>
      </c>
      <c r="E68" s="640">
        <f>E70+E84+E100+E118</f>
        <v>1099934</v>
      </c>
      <c r="F68" s="640">
        <f>F70+F84+F100+F118</f>
        <v>929507</v>
      </c>
    </row>
    <row r="69" spans="1:6" ht="9.75">
      <c r="A69" s="633"/>
      <c r="B69" s="635"/>
      <c r="C69" s="639"/>
      <c r="D69" s="224">
        <f>D71+D85+D101+D119</f>
        <v>59352</v>
      </c>
      <c r="E69" s="641"/>
      <c r="F69" s="641"/>
    </row>
    <row r="70" spans="1:6" ht="9.75">
      <c r="A70" s="632" t="s">
        <v>403</v>
      </c>
      <c r="B70" s="634" t="s">
        <v>97</v>
      </c>
      <c r="C70" s="638" t="s">
        <v>445</v>
      </c>
      <c r="D70" s="224">
        <f>SUM(D72+D74+D76+D78+D80+D82)</f>
        <v>93773</v>
      </c>
      <c r="E70" s="640">
        <f>SUM(E72:E82)</f>
        <v>93773</v>
      </c>
      <c r="F70" s="640">
        <v>194879</v>
      </c>
    </row>
    <row r="71" spans="1:6" ht="9.75">
      <c r="A71" s="633"/>
      <c r="B71" s="635"/>
      <c r="C71" s="639"/>
      <c r="D71" s="224">
        <f>SUM(D73+D75+D77+D79+D81+D83)</f>
        <v>0</v>
      </c>
      <c r="E71" s="641"/>
      <c r="F71" s="641"/>
    </row>
    <row r="72" spans="1:6" ht="9.75">
      <c r="A72" s="636" t="s">
        <v>113</v>
      </c>
      <c r="B72" s="630" t="s">
        <v>245</v>
      </c>
      <c r="C72" s="624" t="s">
        <v>447</v>
      </c>
      <c r="D72" s="93">
        <v>93773</v>
      </c>
      <c r="E72" s="628">
        <f>D72-D73</f>
        <v>93773</v>
      </c>
      <c r="F72" s="622">
        <v>118388</v>
      </c>
    </row>
    <row r="73" spans="1:6" ht="9.75">
      <c r="A73" s="637"/>
      <c r="B73" s="631"/>
      <c r="C73" s="625"/>
      <c r="D73" s="93">
        <v>0</v>
      </c>
      <c r="E73" s="629"/>
      <c r="F73" s="623"/>
    </row>
    <row r="74" spans="1:6" ht="9.75">
      <c r="A74" s="624" t="s">
        <v>268</v>
      </c>
      <c r="B74" s="630" t="s">
        <v>20</v>
      </c>
      <c r="C74" s="624" t="s">
        <v>448</v>
      </c>
      <c r="D74" s="93"/>
      <c r="E74" s="628">
        <f>D74-D75</f>
        <v>0</v>
      </c>
      <c r="F74" s="622">
        <v>76491</v>
      </c>
    </row>
    <row r="75" spans="1:6" ht="9.75">
      <c r="A75" s="625"/>
      <c r="B75" s="631"/>
      <c r="C75" s="625"/>
      <c r="D75" s="93"/>
      <c r="E75" s="629"/>
      <c r="F75" s="623"/>
    </row>
    <row r="76" spans="1:6" ht="9.75">
      <c r="A76" s="624" t="s">
        <v>451</v>
      </c>
      <c r="B76" s="630" t="s">
        <v>246</v>
      </c>
      <c r="C76" s="624" t="s">
        <v>449</v>
      </c>
      <c r="D76" s="93"/>
      <c r="E76" s="628">
        <f>D76-D77</f>
        <v>0</v>
      </c>
      <c r="F76" s="622"/>
    </row>
    <row r="77" spans="1:6" ht="9.75">
      <c r="A77" s="625"/>
      <c r="B77" s="631"/>
      <c r="C77" s="625"/>
      <c r="D77" s="93"/>
      <c r="E77" s="629"/>
      <c r="F77" s="623"/>
    </row>
    <row r="78" spans="1:6" ht="9.75">
      <c r="A78" s="624" t="s">
        <v>453</v>
      </c>
      <c r="B78" s="630" t="s">
        <v>247</v>
      </c>
      <c r="C78" s="624" t="s">
        <v>450</v>
      </c>
      <c r="D78" s="93"/>
      <c r="E78" s="628">
        <f>D78-D79</f>
        <v>0</v>
      </c>
      <c r="F78" s="622"/>
    </row>
    <row r="79" spans="1:6" ht="9.75">
      <c r="A79" s="625"/>
      <c r="B79" s="631"/>
      <c r="C79" s="625"/>
      <c r="D79" s="93"/>
      <c r="E79" s="629"/>
      <c r="F79" s="623"/>
    </row>
    <row r="80" spans="1:6" ht="9.75">
      <c r="A80" s="624" t="s">
        <v>455</v>
      </c>
      <c r="B80" s="630" t="s">
        <v>248</v>
      </c>
      <c r="C80" s="624" t="s">
        <v>452</v>
      </c>
      <c r="D80" s="93"/>
      <c r="E80" s="628"/>
      <c r="F80" s="622"/>
    </row>
    <row r="81" spans="1:6" ht="9.75">
      <c r="A81" s="625"/>
      <c r="B81" s="631"/>
      <c r="C81" s="625"/>
      <c r="D81" s="93"/>
      <c r="E81" s="629"/>
      <c r="F81" s="623"/>
    </row>
    <row r="82" spans="1:6" ht="9.75">
      <c r="A82" s="624" t="s">
        <v>441</v>
      </c>
      <c r="B82" s="630" t="s">
        <v>575</v>
      </c>
      <c r="C82" s="624" t="s">
        <v>454</v>
      </c>
      <c r="D82" s="93"/>
      <c r="E82" s="628">
        <f>D82-D83</f>
        <v>0</v>
      </c>
      <c r="F82" s="622"/>
    </row>
    <row r="83" spans="1:6" ht="9.75">
      <c r="A83" s="625"/>
      <c r="B83" s="631"/>
      <c r="C83" s="625"/>
      <c r="D83" s="93"/>
      <c r="E83" s="629"/>
      <c r="F83" s="623"/>
    </row>
    <row r="84" spans="1:6" ht="9.75">
      <c r="A84" s="632" t="s">
        <v>520</v>
      </c>
      <c r="B84" s="634" t="s">
        <v>98</v>
      </c>
      <c r="C84" s="638" t="s">
        <v>456</v>
      </c>
      <c r="D84" s="224">
        <f>SUM(D86+D88+D90+D92+D94+D96+D98)</f>
        <v>0</v>
      </c>
      <c r="E84" s="640">
        <f>SUM(E86:E98)</f>
        <v>0</v>
      </c>
      <c r="F84" s="640">
        <f>SUM(F86:F98)</f>
        <v>0</v>
      </c>
    </row>
    <row r="85" spans="1:6" ht="9.75">
      <c r="A85" s="633"/>
      <c r="B85" s="635"/>
      <c r="C85" s="639"/>
      <c r="D85" s="224">
        <f>SUM(D87+D89+D91+D93+D95+D97+D99)</f>
        <v>0</v>
      </c>
      <c r="E85" s="641"/>
      <c r="F85" s="641"/>
    </row>
    <row r="86" spans="1:6" ht="9.75">
      <c r="A86" s="636" t="s">
        <v>114</v>
      </c>
      <c r="B86" s="630" t="s">
        <v>576</v>
      </c>
      <c r="C86" s="624" t="s">
        <v>457</v>
      </c>
      <c r="D86" s="93"/>
      <c r="E86" s="628"/>
      <c r="F86" s="622"/>
    </row>
    <row r="87" spans="1:6" ht="9.75">
      <c r="A87" s="637"/>
      <c r="B87" s="631"/>
      <c r="C87" s="625"/>
      <c r="D87" s="93"/>
      <c r="E87" s="629"/>
      <c r="F87" s="623"/>
    </row>
    <row r="88" spans="1:6" ht="9.75">
      <c r="A88" s="624" t="s">
        <v>268</v>
      </c>
      <c r="B88" s="626" t="s">
        <v>99</v>
      </c>
      <c r="C88" s="624" t="s">
        <v>458</v>
      </c>
      <c r="D88" s="93"/>
      <c r="E88" s="628"/>
      <c r="F88" s="622"/>
    </row>
    <row r="89" spans="1:6" ht="9.75">
      <c r="A89" s="625"/>
      <c r="B89" s="627"/>
      <c r="C89" s="625"/>
      <c r="D89" s="93"/>
      <c r="E89" s="629"/>
      <c r="F89" s="623"/>
    </row>
    <row r="90" spans="1:6" ht="9.75">
      <c r="A90" s="624" t="s">
        <v>451</v>
      </c>
      <c r="B90" s="626" t="s">
        <v>673</v>
      </c>
      <c r="C90" s="624" t="s">
        <v>459</v>
      </c>
      <c r="D90" s="93"/>
      <c r="E90" s="628">
        <f>D90-D91</f>
        <v>0</v>
      </c>
      <c r="F90" s="622"/>
    </row>
    <row r="91" spans="1:6" ht="9.75">
      <c r="A91" s="625"/>
      <c r="B91" s="627"/>
      <c r="C91" s="625"/>
      <c r="D91" s="93"/>
      <c r="E91" s="629"/>
      <c r="F91" s="623"/>
    </row>
    <row r="92" spans="1:6" ht="9.75">
      <c r="A92" s="624" t="s">
        <v>453</v>
      </c>
      <c r="B92" s="630" t="s">
        <v>249</v>
      </c>
      <c r="C92" s="624" t="s">
        <v>460</v>
      </c>
      <c r="D92" s="93"/>
      <c r="E92" s="628">
        <f>D92-D93</f>
        <v>0</v>
      </c>
      <c r="F92" s="622"/>
    </row>
    <row r="93" spans="1:6" ht="9.75">
      <c r="A93" s="625"/>
      <c r="B93" s="631"/>
      <c r="C93" s="625"/>
      <c r="D93" s="93"/>
      <c r="E93" s="629"/>
      <c r="F93" s="623"/>
    </row>
    <row r="94" spans="1:6" ht="9.75">
      <c r="A94" s="624" t="s">
        <v>455</v>
      </c>
      <c r="B94" s="630" t="s">
        <v>250</v>
      </c>
      <c r="C94" s="624" t="s">
        <v>461</v>
      </c>
      <c r="D94" s="93"/>
      <c r="E94" s="628">
        <f>D94-D95</f>
        <v>0</v>
      </c>
      <c r="F94" s="622"/>
    </row>
    <row r="95" spans="1:6" ht="9.75">
      <c r="A95" s="625"/>
      <c r="B95" s="631"/>
      <c r="C95" s="625"/>
      <c r="D95" s="93"/>
      <c r="E95" s="629"/>
      <c r="F95" s="623"/>
    </row>
    <row r="96" spans="1:6" ht="9.75">
      <c r="A96" s="624" t="s">
        <v>441</v>
      </c>
      <c r="B96" s="630" t="s">
        <v>251</v>
      </c>
      <c r="C96" s="624" t="s">
        <v>464</v>
      </c>
      <c r="D96" s="93"/>
      <c r="E96" s="628">
        <f>D96-D97</f>
        <v>0</v>
      </c>
      <c r="F96" s="622"/>
    </row>
    <row r="97" spans="1:6" ht="9.75">
      <c r="A97" s="625"/>
      <c r="B97" s="631"/>
      <c r="C97" s="625"/>
      <c r="D97" s="93"/>
      <c r="E97" s="629"/>
      <c r="F97" s="623"/>
    </row>
    <row r="98" spans="1:6" ht="9.75">
      <c r="A98" s="624" t="s">
        <v>443</v>
      </c>
      <c r="B98" s="630" t="s">
        <v>252</v>
      </c>
      <c r="C98" s="624" t="s">
        <v>465</v>
      </c>
      <c r="D98" s="93"/>
      <c r="E98" s="628">
        <f>D98-D99</f>
        <v>0</v>
      </c>
      <c r="F98" s="622"/>
    </row>
    <row r="99" spans="1:6" ht="9.75">
      <c r="A99" s="625"/>
      <c r="B99" s="631"/>
      <c r="C99" s="625"/>
      <c r="D99" s="93"/>
      <c r="E99" s="629"/>
      <c r="F99" s="623"/>
    </row>
    <row r="100" spans="1:6" ht="9.75">
      <c r="A100" s="632" t="s">
        <v>434</v>
      </c>
      <c r="B100" s="634" t="s">
        <v>100</v>
      </c>
      <c r="C100" s="638" t="s">
        <v>466</v>
      </c>
      <c r="D100" s="224">
        <f>SUM(D102+D104+D106+D108+D110+D112+D114+D116)</f>
        <v>497798</v>
      </c>
      <c r="E100" s="640">
        <v>438446</v>
      </c>
      <c r="F100" s="640">
        <f>SUM(F102:F116)</f>
        <v>430143</v>
      </c>
    </row>
    <row r="101" spans="1:6" ht="9.75">
      <c r="A101" s="633"/>
      <c r="B101" s="635"/>
      <c r="C101" s="639"/>
      <c r="D101" s="224">
        <v>59352</v>
      </c>
      <c r="E101" s="641"/>
      <c r="F101" s="641"/>
    </row>
    <row r="102" spans="1:6" ht="9.75">
      <c r="A102" s="636" t="s">
        <v>18</v>
      </c>
      <c r="B102" s="630" t="s">
        <v>576</v>
      </c>
      <c r="C102" s="624" t="s">
        <v>467</v>
      </c>
      <c r="D102" s="93">
        <v>365294</v>
      </c>
      <c r="E102" s="628">
        <f>D102-D103</f>
        <v>305942</v>
      </c>
      <c r="F102" s="622">
        <v>266073</v>
      </c>
    </row>
    <row r="103" spans="1:6" ht="9.75">
      <c r="A103" s="637"/>
      <c r="B103" s="631"/>
      <c r="C103" s="625"/>
      <c r="D103" s="93">
        <v>59352</v>
      </c>
      <c r="E103" s="629"/>
      <c r="F103" s="623"/>
    </row>
    <row r="104" spans="1:6" ht="9.75">
      <c r="A104" s="624" t="s">
        <v>268</v>
      </c>
      <c r="B104" s="626" t="s">
        <v>99</v>
      </c>
      <c r="C104" s="624" t="s">
        <v>468</v>
      </c>
      <c r="D104" s="93"/>
      <c r="E104" s="628"/>
      <c r="F104" s="622"/>
    </row>
    <row r="105" spans="1:6" ht="9.75">
      <c r="A105" s="625"/>
      <c r="B105" s="627"/>
      <c r="C105" s="625"/>
      <c r="D105" s="93"/>
      <c r="E105" s="629"/>
      <c r="F105" s="623"/>
    </row>
    <row r="106" spans="1:6" ht="9.75">
      <c r="A106" s="624" t="s">
        <v>451</v>
      </c>
      <c r="B106" s="626" t="s">
        <v>673</v>
      </c>
      <c r="C106" s="624" t="s">
        <v>469</v>
      </c>
      <c r="D106" s="93"/>
      <c r="E106" s="628">
        <f>D106-D107</f>
        <v>0</v>
      </c>
      <c r="F106" s="622"/>
    </row>
    <row r="107" spans="1:6" ht="9.75">
      <c r="A107" s="625"/>
      <c r="B107" s="627"/>
      <c r="C107" s="625"/>
      <c r="D107" s="93"/>
      <c r="E107" s="629"/>
      <c r="F107" s="623"/>
    </row>
    <row r="108" spans="1:6" ht="9.75">
      <c r="A108" s="624" t="s">
        <v>453</v>
      </c>
      <c r="B108" s="630" t="s">
        <v>249</v>
      </c>
      <c r="C108" s="624" t="s">
        <v>470</v>
      </c>
      <c r="D108" s="93"/>
      <c r="E108" s="628">
        <f>D108-D109</f>
        <v>0</v>
      </c>
      <c r="F108" s="622"/>
    </row>
    <row r="109" spans="1:6" ht="9.75">
      <c r="A109" s="625"/>
      <c r="B109" s="631"/>
      <c r="C109" s="625"/>
      <c r="D109" s="93"/>
      <c r="E109" s="629"/>
      <c r="F109" s="623"/>
    </row>
    <row r="110" spans="1:6" ht="9.75">
      <c r="A110" s="624" t="s">
        <v>455</v>
      </c>
      <c r="B110" s="630" t="s">
        <v>250</v>
      </c>
      <c r="C110" s="624" t="s">
        <v>471</v>
      </c>
      <c r="D110" s="93"/>
      <c r="E110" s="628">
        <f>D110-D111</f>
        <v>0</v>
      </c>
      <c r="F110" s="622"/>
    </row>
    <row r="111" spans="1:6" ht="9.75">
      <c r="A111" s="625"/>
      <c r="B111" s="631"/>
      <c r="C111" s="625"/>
      <c r="D111" s="93"/>
      <c r="E111" s="629"/>
      <c r="F111" s="623"/>
    </row>
    <row r="112" spans="1:6" ht="9.75">
      <c r="A112" s="624" t="s">
        <v>441</v>
      </c>
      <c r="B112" s="630" t="s">
        <v>674</v>
      </c>
      <c r="C112" s="624" t="s">
        <v>472</v>
      </c>
      <c r="D112" s="93"/>
      <c r="E112" s="628">
        <f>D112-D113</f>
        <v>0</v>
      </c>
      <c r="F112" s="622"/>
    </row>
    <row r="113" spans="1:6" ht="9.75">
      <c r="A113" s="625"/>
      <c r="B113" s="631"/>
      <c r="C113" s="625"/>
      <c r="D113" s="93"/>
      <c r="E113" s="629"/>
      <c r="F113" s="623"/>
    </row>
    <row r="114" spans="1:6" ht="9.75">
      <c r="A114" s="624" t="s">
        <v>443</v>
      </c>
      <c r="B114" s="630" t="s">
        <v>101</v>
      </c>
      <c r="C114" s="624" t="s">
        <v>473</v>
      </c>
      <c r="D114" s="93"/>
      <c r="E114" s="628"/>
      <c r="F114" s="622">
        <v>1243</v>
      </c>
    </row>
    <row r="115" spans="1:6" ht="9.75">
      <c r="A115" s="625"/>
      <c r="B115" s="631"/>
      <c r="C115" s="625"/>
      <c r="D115" s="93"/>
      <c r="E115" s="629"/>
      <c r="F115" s="623"/>
    </row>
    <row r="116" spans="1:6" ht="9.75">
      <c r="A116" s="624" t="s">
        <v>269</v>
      </c>
      <c r="B116" s="630" t="s">
        <v>251</v>
      </c>
      <c r="C116" s="624" t="s">
        <v>474</v>
      </c>
      <c r="D116" s="93">
        <v>132504</v>
      </c>
      <c r="E116" s="628">
        <f>D116-D117</f>
        <v>89686</v>
      </c>
      <c r="F116" s="622">
        <v>162827</v>
      </c>
    </row>
    <row r="117" spans="1:6" ht="9.75">
      <c r="A117" s="625"/>
      <c r="B117" s="631"/>
      <c r="C117" s="625"/>
      <c r="D117" s="93">
        <v>42818</v>
      </c>
      <c r="E117" s="629"/>
      <c r="F117" s="623"/>
    </row>
    <row r="118" spans="1:6" ht="9.75">
      <c r="A118" s="632" t="s">
        <v>542</v>
      </c>
      <c r="B118" s="634" t="s">
        <v>102</v>
      </c>
      <c r="C118" s="638" t="s">
        <v>476</v>
      </c>
      <c r="D118" s="224">
        <f>SUM(D120+D122+D124+D126+D128)</f>
        <v>567715</v>
      </c>
      <c r="E118" s="640">
        <f>SUM(E120:E128)</f>
        <v>567715</v>
      </c>
      <c r="F118" s="640">
        <f>SUM(F120:F128)</f>
        <v>304485</v>
      </c>
    </row>
    <row r="119" spans="1:6" ht="9.75">
      <c r="A119" s="633"/>
      <c r="B119" s="635"/>
      <c r="C119" s="639"/>
      <c r="D119" s="224">
        <f>SUM(D121+D123+D125+D127+D129)</f>
        <v>0</v>
      </c>
      <c r="E119" s="641"/>
      <c r="F119" s="641"/>
    </row>
    <row r="120" spans="1:6" ht="9.75">
      <c r="A120" s="636" t="s">
        <v>19</v>
      </c>
      <c r="B120" s="630" t="s">
        <v>254</v>
      </c>
      <c r="C120" s="624" t="s">
        <v>477</v>
      </c>
      <c r="D120" s="93">
        <v>4440</v>
      </c>
      <c r="E120" s="628">
        <f>D120-D121</f>
        <v>4440</v>
      </c>
      <c r="F120" s="622">
        <v>2628</v>
      </c>
    </row>
    <row r="121" spans="1:6" ht="9.75">
      <c r="A121" s="637"/>
      <c r="B121" s="631"/>
      <c r="C121" s="625"/>
      <c r="D121" s="93"/>
      <c r="E121" s="629"/>
      <c r="F121" s="623"/>
    </row>
    <row r="122" spans="1:6" ht="9.75">
      <c r="A122" s="624" t="s">
        <v>268</v>
      </c>
      <c r="B122" s="630" t="s">
        <v>253</v>
      </c>
      <c r="C122" s="624" t="s">
        <v>478</v>
      </c>
      <c r="D122" s="93">
        <v>563275</v>
      </c>
      <c r="E122" s="628">
        <f>D122-D123</f>
        <v>563275</v>
      </c>
      <c r="F122" s="622">
        <v>301857</v>
      </c>
    </row>
    <row r="123" spans="1:6" ht="9.75">
      <c r="A123" s="625"/>
      <c r="B123" s="631"/>
      <c r="C123" s="625"/>
      <c r="D123" s="93"/>
      <c r="E123" s="629"/>
      <c r="F123" s="623"/>
    </row>
    <row r="124" spans="1:6" ht="9.75">
      <c r="A124" s="624" t="s">
        <v>451</v>
      </c>
      <c r="B124" s="630" t="s">
        <v>577</v>
      </c>
      <c r="C124" s="624" t="s">
        <v>479</v>
      </c>
      <c r="D124" s="93"/>
      <c r="E124" s="628">
        <f>D124-D125</f>
        <v>0</v>
      </c>
      <c r="F124" s="622"/>
    </row>
    <row r="125" spans="1:6" ht="9.75">
      <c r="A125" s="625"/>
      <c r="B125" s="631"/>
      <c r="C125" s="625"/>
      <c r="D125" s="93"/>
      <c r="E125" s="629"/>
      <c r="F125" s="623"/>
    </row>
    <row r="126" spans="1:6" ht="9.75">
      <c r="A126" s="624" t="s">
        <v>453</v>
      </c>
      <c r="B126" s="630" t="s">
        <v>255</v>
      </c>
      <c r="C126" s="624" t="s">
        <v>480</v>
      </c>
      <c r="D126" s="93"/>
      <c r="E126" s="628">
        <f>D126-D127</f>
        <v>0</v>
      </c>
      <c r="F126" s="622"/>
    </row>
    <row r="127" spans="1:6" ht="9.75">
      <c r="A127" s="625"/>
      <c r="B127" s="631"/>
      <c r="C127" s="625"/>
      <c r="D127" s="93"/>
      <c r="E127" s="629"/>
      <c r="F127" s="623"/>
    </row>
    <row r="128" spans="1:6" ht="9.75">
      <c r="A128" s="624" t="s">
        <v>455</v>
      </c>
      <c r="B128" s="630" t="s">
        <v>256</v>
      </c>
      <c r="C128" s="624" t="s">
        <v>481</v>
      </c>
      <c r="D128" s="93"/>
      <c r="E128" s="628">
        <f>D128-D129</f>
        <v>0</v>
      </c>
      <c r="F128" s="622"/>
    </row>
    <row r="129" spans="1:6" ht="9.75">
      <c r="A129" s="625"/>
      <c r="B129" s="631"/>
      <c r="C129" s="625"/>
      <c r="D129" s="93"/>
      <c r="E129" s="629"/>
      <c r="F129" s="623"/>
    </row>
    <row r="130" spans="1:6" ht="9.75">
      <c r="A130" s="632" t="s">
        <v>446</v>
      </c>
      <c r="B130" s="634" t="s">
        <v>103</v>
      </c>
      <c r="C130" s="638" t="s">
        <v>482</v>
      </c>
      <c r="D130" s="224">
        <f>SUM(D132+D134+D136+D138)</f>
        <v>1308</v>
      </c>
      <c r="E130" s="640">
        <f>SUM(E132:E138)</f>
        <v>1308</v>
      </c>
      <c r="F130" s="640">
        <f>SUM(F132:F138)</f>
        <v>2636</v>
      </c>
    </row>
    <row r="131" spans="1:6" ht="9.75">
      <c r="A131" s="633"/>
      <c r="B131" s="635"/>
      <c r="C131" s="639"/>
      <c r="D131" s="224">
        <f>SUM(D133+D135+D137+D139)</f>
        <v>0</v>
      </c>
      <c r="E131" s="641"/>
      <c r="F131" s="641"/>
    </row>
    <row r="132" spans="1:6" ht="9.75">
      <c r="A132" s="636" t="s">
        <v>25</v>
      </c>
      <c r="B132" s="630" t="s">
        <v>21</v>
      </c>
      <c r="C132" s="624" t="s">
        <v>484</v>
      </c>
      <c r="D132" s="93"/>
      <c r="E132" s="628"/>
      <c r="F132" s="622"/>
    </row>
    <row r="133" spans="1:6" ht="9.75">
      <c r="A133" s="637"/>
      <c r="B133" s="631"/>
      <c r="C133" s="625"/>
      <c r="D133" s="93"/>
      <c r="E133" s="629"/>
      <c r="F133" s="623"/>
    </row>
    <row r="134" spans="1:6" ht="9.75">
      <c r="A134" s="624" t="s">
        <v>268</v>
      </c>
      <c r="B134" s="630" t="s">
        <v>22</v>
      </c>
      <c r="C134" s="624" t="s">
        <v>485</v>
      </c>
      <c r="D134" s="93">
        <v>1308</v>
      </c>
      <c r="E134" s="628">
        <f>D134-D135</f>
        <v>1308</v>
      </c>
      <c r="F134" s="622">
        <v>2636</v>
      </c>
    </row>
    <row r="135" spans="1:6" ht="9.75">
      <c r="A135" s="625"/>
      <c r="B135" s="631"/>
      <c r="C135" s="625"/>
      <c r="D135" s="93"/>
      <c r="E135" s="629"/>
      <c r="F135" s="623"/>
    </row>
    <row r="136" spans="1:6" ht="9.75">
      <c r="A136" s="624" t="s">
        <v>451</v>
      </c>
      <c r="B136" s="630" t="s">
        <v>23</v>
      </c>
      <c r="C136" s="624" t="s">
        <v>486</v>
      </c>
      <c r="D136" s="93"/>
      <c r="E136" s="628"/>
      <c r="F136" s="622"/>
    </row>
    <row r="137" spans="1:6" ht="9.75">
      <c r="A137" s="625"/>
      <c r="B137" s="631"/>
      <c r="C137" s="625"/>
      <c r="D137" s="93"/>
      <c r="E137" s="629"/>
      <c r="F137" s="623"/>
    </row>
    <row r="138" spans="1:6" ht="9.75">
      <c r="A138" s="624" t="s">
        <v>453</v>
      </c>
      <c r="B138" s="630" t="s">
        <v>24</v>
      </c>
      <c r="C138" s="624" t="s">
        <v>487</v>
      </c>
      <c r="D138" s="93"/>
      <c r="E138" s="628"/>
      <c r="F138" s="622"/>
    </row>
    <row r="139" spans="1:6" ht="9.75">
      <c r="A139" s="625"/>
      <c r="B139" s="631"/>
      <c r="C139" s="625"/>
      <c r="D139" s="93"/>
      <c r="E139" s="629"/>
      <c r="F139" s="623"/>
    </row>
    <row r="140" spans="4:6" ht="9.75">
      <c r="D140" s="57"/>
      <c r="E140" s="57"/>
      <c r="F140" s="57"/>
    </row>
    <row r="141" spans="4:6" ht="9.75">
      <c r="D141" s="57"/>
      <c r="E141" s="57"/>
      <c r="F141" s="57"/>
    </row>
    <row r="142" spans="4:6" ht="9.75">
      <c r="D142" s="57"/>
      <c r="E142" s="57"/>
      <c r="F142" s="57"/>
    </row>
    <row r="143" spans="4:6" ht="9.75">
      <c r="D143" s="57"/>
      <c r="E143" s="57"/>
      <c r="F143" s="57"/>
    </row>
    <row r="144" spans="4:6" ht="9.75">
      <c r="D144" s="57"/>
      <c r="E144" s="57"/>
      <c r="F144" s="57"/>
    </row>
    <row r="145" spans="4:6" ht="9.75">
      <c r="D145" s="57"/>
      <c r="E145" s="57"/>
      <c r="F145" s="57"/>
    </row>
    <row r="146" spans="4:6" ht="9.75">
      <c r="D146" s="57"/>
      <c r="E146" s="57"/>
      <c r="F146" s="57"/>
    </row>
    <row r="147" spans="4:6" ht="9.75">
      <c r="D147" s="57"/>
      <c r="E147" s="57"/>
      <c r="F147" s="57"/>
    </row>
    <row r="148" spans="4:6" ht="9.75">
      <c r="D148" s="57"/>
      <c r="E148" s="57"/>
      <c r="F148" s="57"/>
    </row>
    <row r="149" spans="4:6" ht="9.75">
      <c r="D149" s="57"/>
      <c r="E149" s="57"/>
      <c r="F149" s="57"/>
    </row>
    <row r="150" spans="4:6" ht="9.75">
      <c r="D150" s="57"/>
      <c r="E150" s="57"/>
      <c r="F150" s="57"/>
    </row>
    <row r="151" spans="4:6" ht="9.75">
      <c r="D151" s="57"/>
      <c r="E151" s="57"/>
      <c r="F151" s="57"/>
    </row>
    <row r="152" spans="4:6" ht="9.75">
      <c r="D152" s="57"/>
      <c r="E152" s="57"/>
      <c r="F152" s="57"/>
    </row>
    <row r="153" spans="4:6" ht="9.75">
      <c r="D153" s="57"/>
      <c r="E153" s="57"/>
      <c r="F153" s="57"/>
    </row>
    <row r="154" spans="4:6" ht="9.75">
      <c r="D154" s="57"/>
      <c r="E154" s="57"/>
      <c r="F154" s="57"/>
    </row>
    <row r="155" spans="4:6" ht="9.75">
      <c r="D155" s="57"/>
      <c r="E155" s="57"/>
      <c r="F155" s="57"/>
    </row>
    <row r="156" spans="4:6" ht="9.75">
      <c r="D156" s="57"/>
      <c r="E156" s="57"/>
      <c r="F156" s="57"/>
    </row>
    <row r="157" spans="4:6" ht="9.75">
      <c r="D157" s="57"/>
      <c r="E157" s="57"/>
      <c r="F157" s="57"/>
    </row>
    <row r="158" spans="4:6" ht="9.75">
      <c r="D158" s="57"/>
      <c r="E158" s="57"/>
      <c r="F158" s="57"/>
    </row>
    <row r="159" spans="4:6" ht="9.75">
      <c r="D159" s="57"/>
      <c r="E159" s="57"/>
      <c r="F159" s="57"/>
    </row>
    <row r="160" spans="4:6" ht="9.75">
      <c r="D160" s="57"/>
      <c r="E160" s="57"/>
      <c r="F160" s="57"/>
    </row>
    <row r="161" spans="4:6" ht="9.75">
      <c r="D161" s="57"/>
      <c r="E161" s="57"/>
      <c r="F161" s="57"/>
    </row>
    <row r="162" spans="4:6" ht="9.75">
      <c r="D162" s="57"/>
      <c r="E162" s="57"/>
      <c r="F162" s="57"/>
    </row>
    <row r="163" spans="4:6" ht="9.75">
      <c r="D163" s="57"/>
      <c r="E163" s="57"/>
      <c r="F163" s="57"/>
    </row>
    <row r="164" spans="4:6" ht="9.75">
      <c r="D164" s="57"/>
      <c r="E164" s="57"/>
      <c r="F164" s="57"/>
    </row>
    <row r="165" spans="4:6" ht="9.75">
      <c r="D165" s="57"/>
      <c r="E165" s="57"/>
      <c r="F165" s="57"/>
    </row>
    <row r="166" spans="4:6" ht="9.75">
      <c r="D166" s="57"/>
      <c r="E166" s="57"/>
      <c r="F166" s="57"/>
    </row>
    <row r="167" spans="4:6" ht="9.75">
      <c r="D167" s="57"/>
      <c r="E167" s="57"/>
      <c r="F167" s="57"/>
    </row>
    <row r="168" spans="4:6" ht="9.75">
      <c r="D168" s="57"/>
      <c r="E168" s="57"/>
      <c r="F168" s="57"/>
    </row>
    <row r="169" spans="4:6" ht="9.75">
      <c r="D169" s="57"/>
      <c r="E169" s="57"/>
      <c r="F169" s="57"/>
    </row>
    <row r="170" spans="4:6" ht="9.75">
      <c r="D170" s="57"/>
      <c r="E170" s="57"/>
      <c r="F170" s="57"/>
    </row>
    <row r="171" spans="4:6" ht="9.75">
      <c r="D171" s="57"/>
      <c r="E171" s="57"/>
      <c r="F171" s="57"/>
    </row>
    <row r="172" spans="4:6" ht="9.75">
      <c r="D172" s="57"/>
      <c r="E172" s="57"/>
      <c r="F172" s="57"/>
    </row>
    <row r="173" spans="4:6" ht="9.75">
      <c r="D173" s="57"/>
      <c r="E173" s="57"/>
      <c r="F173" s="57"/>
    </row>
    <row r="174" spans="4:6" ht="9.75">
      <c r="D174" s="57"/>
      <c r="E174" s="57"/>
      <c r="F174" s="57"/>
    </row>
    <row r="175" spans="4:6" ht="9.75">
      <c r="D175" s="57"/>
      <c r="E175" s="57"/>
      <c r="F175" s="57"/>
    </row>
    <row r="176" spans="4:6" ht="9.75">
      <c r="D176" s="57"/>
      <c r="E176" s="57"/>
      <c r="F176" s="57"/>
    </row>
    <row r="177" spans="4:6" ht="9.75">
      <c r="D177" s="57"/>
      <c r="E177" s="57"/>
      <c r="F177" s="57"/>
    </row>
    <row r="178" spans="4:6" ht="9.75">
      <c r="D178" s="57"/>
      <c r="E178" s="57"/>
      <c r="F178" s="57"/>
    </row>
    <row r="179" spans="4:6" ht="9.75">
      <c r="D179" s="57"/>
      <c r="E179" s="57"/>
      <c r="F179" s="57"/>
    </row>
    <row r="180" spans="4:6" ht="9.75">
      <c r="D180" s="57"/>
      <c r="E180" s="57"/>
      <c r="F180" s="57"/>
    </row>
    <row r="181" spans="4:6" ht="9.75">
      <c r="D181" s="57"/>
      <c r="E181" s="57"/>
      <c r="F181" s="57"/>
    </row>
    <row r="182" spans="4:6" ht="9.75">
      <c r="D182" s="57"/>
      <c r="E182" s="57"/>
      <c r="F182" s="57"/>
    </row>
    <row r="183" spans="4:6" ht="9.75">
      <c r="D183" s="57"/>
      <c r="E183" s="57"/>
      <c r="F183" s="57"/>
    </row>
    <row r="184" spans="4:6" ht="9.75">
      <c r="D184" s="57"/>
      <c r="E184" s="57"/>
      <c r="F184" s="57"/>
    </row>
    <row r="185" spans="4:6" ht="9.75">
      <c r="D185" s="57"/>
      <c r="E185" s="57"/>
      <c r="F185" s="57"/>
    </row>
    <row r="186" spans="4:6" ht="9.75">
      <c r="D186" s="57"/>
      <c r="E186" s="57"/>
      <c r="F186" s="57"/>
    </row>
    <row r="187" spans="4:6" ht="9.75">
      <c r="D187" s="57"/>
      <c r="E187" s="57"/>
      <c r="F187" s="57"/>
    </row>
    <row r="188" spans="4:6" ht="9.75">
      <c r="D188" s="57"/>
      <c r="E188" s="57"/>
      <c r="F188" s="57"/>
    </row>
    <row r="189" spans="4:6" ht="9.75">
      <c r="D189" s="57"/>
      <c r="E189" s="57"/>
      <c r="F189" s="57"/>
    </row>
    <row r="190" spans="4:6" ht="9.75">
      <c r="D190" s="57"/>
      <c r="E190" s="57"/>
      <c r="F190" s="57"/>
    </row>
    <row r="191" spans="4:6" ht="9.75">
      <c r="D191" s="57"/>
      <c r="E191" s="57"/>
      <c r="F191" s="57"/>
    </row>
    <row r="192" spans="4:6" ht="9.75">
      <c r="D192" s="57"/>
      <c r="E192" s="57"/>
      <c r="F192" s="57"/>
    </row>
    <row r="193" spans="4:6" ht="9.75">
      <c r="D193" s="57"/>
      <c r="E193" s="57"/>
      <c r="F193" s="57"/>
    </row>
    <row r="194" spans="4:6" ht="9.75">
      <c r="D194" s="57"/>
      <c r="E194" s="57"/>
      <c r="F194" s="57"/>
    </row>
    <row r="195" spans="4:6" ht="9.75">
      <c r="D195" s="57"/>
      <c r="E195" s="57"/>
      <c r="F195" s="57"/>
    </row>
    <row r="196" spans="4:6" ht="9.75">
      <c r="D196" s="57"/>
      <c r="E196" s="57"/>
      <c r="F196" s="57"/>
    </row>
    <row r="197" spans="4:6" ht="9.75">
      <c r="D197" s="57"/>
      <c r="E197" s="57"/>
      <c r="F197" s="57"/>
    </row>
    <row r="198" spans="4:6" ht="9.75">
      <c r="D198" s="57"/>
      <c r="E198" s="57"/>
      <c r="F198" s="57"/>
    </row>
    <row r="199" spans="4:6" ht="9.75">
      <c r="D199" s="57"/>
      <c r="E199" s="57"/>
      <c r="F199" s="57"/>
    </row>
    <row r="200" spans="4:6" ht="9.75">
      <c r="D200" s="57"/>
      <c r="E200" s="57"/>
      <c r="F200" s="57"/>
    </row>
    <row r="201" spans="4:6" ht="9.75">
      <c r="D201" s="57"/>
      <c r="E201" s="57"/>
      <c r="F201" s="57"/>
    </row>
    <row r="202" spans="4:6" ht="9.75">
      <c r="D202" s="57"/>
      <c r="E202" s="57"/>
      <c r="F202" s="57"/>
    </row>
    <row r="203" spans="4:6" ht="9.75">
      <c r="D203" s="57"/>
      <c r="E203" s="57"/>
      <c r="F203" s="57"/>
    </row>
    <row r="204" spans="4:6" ht="9.75">
      <c r="D204" s="57"/>
      <c r="E204" s="57"/>
      <c r="F204" s="57"/>
    </row>
    <row r="205" spans="4:6" ht="9.75">
      <c r="D205" s="57"/>
      <c r="E205" s="57"/>
      <c r="F205" s="57"/>
    </row>
    <row r="206" spans="4:6" ht="9.75">
      <c r="D206" s="57"/>
      <c r="E206" s="57"/>
      <c r="F206" s="57"/>
    </row>
    <row r="207" spans="4:6" ht="9.75">
      <c r="D207" s="57"/>
      <c r="E207" s="57"/>
      <c r="F207" s="57"/>
    </row>
    <row r="208" spans="4:6" ht="9.75">
      <c r="D208" s="57"/>
      <c r="E208" s="57"/>
      <c r="F208" s="57"/>
    </row>
    <row r="209" spans="4:6" ht="9.75">
      <c r="D209" s="57"/>
      <c r="E209" s="57"/>
      <c r="F209" s="57"/>
    </row>
    <row r="210" spans="4:6" ht="9.75">
      <c r="D210" s="57"/>
      <c r="E210" s="57"/>
      <c r="F210" s="57"/>
    </row>
    <row r="211" spans="4:6" ht="9.75">
      <c r="D211" s="57"/>
      <c r="E211" s="57"/>
      <c r="F211" s="57"/>
    </row>
    <row r="212" spans="4:6" ht="9.75">
      <c r="D212" s="57"/>
      <c r="E212" s="57"/>
      <c r="F212" s="57"/>
    </row>
    <row r="213" spans="4:6" ht="9.75">
      <c r="D213" s="57"/>
      <c r="E213" s="57"/>
      <c r="F213" s="57"/>
    </row>
    <row r="214" spans="4:6" ht="9.75">
      <c r="D214" s="57"/>
      <c r="E214" s="57"/>
      <c r="F214" s="57"/>
    </row>
    <row r="215" spans="4:6" ht="9.75">
      <c r="D215" s="57"/>
      <c r="E215" s="57"/>
      <c r="F215" s="57"/>
    </row>
    <row r="216" spans="4:6" ht="9.75">
      <c r="D216" s="57"/>
      <c r="E216" s="57"/>
      <c r="F216" s="57"/>
    </row>
    <row r="217" spans="4:6" ht="9.75">
      <c r="D217" s="57"/>
      <c r="E217" s="57"/>
      <c r="F217" s="57"/>
    </row>
    <row r="218" spans="4:6" ht="9.75">
      <c r="D218" s="57"/>
      <c r="E218" s="57"/>
      <c r="F218" s="57"/>
    </row>
    <row r="219" spans="4:6" ht="9.75">
      <c r="D219" s="57"/>
      <c r="E219" s="57"/>
      <c r="F219" s="57"/>
    </row>
    <row r="220" spans="4:6" ht="9.75">
      <c r="D220" s="57"/>
      <c r="E220" s="57"/>
      <c r="F220" s="57"/>
    </row>
    <row r="221" spans="4:6" ht="9.75">
      <c r="D221" s="57"/>
      <c r="E221" s="57"/>
      <c r="F221" s="57"/>
    </row>
    <row r="222" spans="4:6" ht="9.75">
      <c r="D222" s="57"/>
      <c r="E222" s="57"/>
      <c r="F222" s="57"/>
    </row>
    <row r="223" spans="4:6" ht="9.75">
      <c r="D223" s="57"/>
      <c r="E223" s="57"/>
      <c r="F223" s="57"/>
    </row>
    <row r="224" spans="4:6" ht="9.75">
      <c r="D224" s="57"/>
      <c r="E224" s="57"/>
      <c r="F224" s="57"/>
    </row>
    <row r="225" spans="4:6" ht="9.75">
      <c r="D225" s="57"/>
      <c r="E225" s="57"/>
      <c r="F225" s="57"/>
    </row>
    <row r="226" spans="4:6" ht="9.75">
      <c r="D226" s="57"/>
      <c r="E226" s="57"/>
      <c r="F226" s="57"/>
    </row>
    <row r="227" spans="4:6" ht="9.75">
      <c r="D227" s="57"/>
      <c r="E227" s="57"/>
      <c r="F227" s="57"/>
    </row>
    <row r="228" spans="4:6" ht="9.75">
      <c r="D228" s="57"/>
      <c r="E228" s="57"/>
      <c r="F228" s="57"/>
    </row>
    <row r="229" spans="4:6" ht="9.75">
      <c r="D229" s="57"/>
      <c r="E229" s="57"/>
      <c r="F229" s="57"/>
    </row>
    <row r="230" spans="4:6" ht="9.75">
      <c r="D230" s="57"/>
      <c r="E230" s="57"/>
      <c r="F230" s="57"/>
    </row>
    <row r="231" spans="4:6" ht="9.75">
      <c r="D231" s="57"/>
      <c r="E231" s="57"/>
      <c r="F231" s="57"/>
    </row>
    <row r="232" spans="4:6" ht="9.75">
      <c r="D232" s="57"/>
      <c r="E232" s="57"/>
      <c r="F232" s="57"/>
    </row>
    <row r="233" spans="4:6" ht="9.75">
      <c r="D233" s="57"/>
      <c r="E233" s="57"/>
      <c r="F233" s="57"/>
    </row>
    <row r="234" spans="4:6" ht="9.75">
      <c r="D234" s="57"/>
      <c r="E234" s="57"/>
      <c r="F234" s="57"/>
    </row>
    <row r="235" spans="4:6" ht="9.75">
      <c r="D235" s="57"/>
      <c r="E235" s="57"/>
      <c r="F235" s="57"/>
    </row>
    <row r="236" spans="4:6" ht="9.75">
      <c r="D236" s="57"/>
      <c r="E236" s="57"/>
      <c r="F236" s="57"/>
    </row>
    <row r="237" spans="4:6" ht="9.75">
      <c r="D237" s="57"/>
      <c r="E237" s="57"/>
      <c r="F237" s="57"/>
    </row>
    <row r="238" spans="4:6" ht="9.75">
      <c r="D238" s="57"/>
      <c r="E238" s="57"/>
      <c r="F238" s="57"/>
    </row>
    <row r="239" spans="4:6" ht="9.75">
      <c r="D239" s="57"/>
      <c r="E239" s="57"/>
      <c r="F239" s="57"/>
    </row>
    <row r="240" spans="4:6" ht="9.75">
      <c r="D240" s="57"/>
      <c r="E240" s="57"/>
      <c r="F240" s="57"/>
    </row>
    <row r="241" spans="4:6" ht="9.75">
      <c r="D241" s="57"/>
      <c r="E241" s="57"/>
      <c r="F241" s="57"/>
    </row>
    <row r="242" spans="4:6" ht="9.75">
      <c r="D242" s="57"/>
      <c r="E242" s="57"/>
      <c r="F242" s="57"/>
    </row>
    <row r="243" spans="4:6" ht="9.75">
      <c r="D243" s="57"/>
      <c r="E243" s="57"/>
      <c r="F243" s="57"/>
    </row>
    <row r="244" spans="4:6" ht="9.75">
      <c r="D244" s="57"/>
      <c r="E244" s="57"/>
      <c r="F244" s="57"/>
    </row>
    <row r="245" spans="4:6" ht="9.75">
      <c r="D245" s="57"/>
      <c r="E245" s="57"/>
      <c r="F245" s="57"/>
    </row>
    <row r="246" spans="4:6" ht="9.75">
      <c r="D246" s="57"/>
      <c r="E246" s="57"/>
      <c r="F246" s="57"/>
    </row>
    <row r="247" spans="4:6" ht="9.75">
      <c r="D247" s="57"/>
      <c r="E247" s="57"/>
      <c r="F247" s="57"/>
    </row>
    <row r="248" spans="4:6" ht="9.75">
      <c r="D248" s="57"/>
      <c r="E248" s="57"/>
      <c r="F248" s="57"/>
    </row>
    <row r="249" spans="4:6" ht="9.75">
      <c r="D249" s="57"/>
      <c r="E249" s="57"/>
      <c r="F249" s="57"/>
    </row>
    <row r="250" spans="4:6" ht="9.75">
      <c r="D250" s="57"/>
      <c r="E250" s="57"/>
      <c r="F250" s="57"/>
    </row>
    <row r="251" spans="4:6" ht="9.75">
      <c r="D251" s="57"/>
      <c r="E251" s="57"/>
      <c r="F251" s="57"/>
    </row>
    <row r="252" spans="4:6" ht="9.75">
      <c r="D252" s="57"/>
      <c r="E252" s="57"/>
      <c r="F252" s="57"/>
    </row>
    <row r="253" spans="4:6" ht="9.75">
      <c r="D253" s="57"/>
      <c r="E253" s="57"/>
      <c r="F253" s="57"/>
    </row>
    <row r="254" spans="4:6" ht="9.75">
      <c r="D254" s="57"/>
      <c r="E254" s="57"/>
      <c r="F254" s="57"/>
    </row>
    <row r="255" spans="4:6" ht="9.75">
      <c r="D255" s="57"/>
      <c r="E255" s="57"/>
      <c r="F255" s="57"/>
    </row>
    <row r="256" spans="4:6" ht="9.75">
      <c r="D256" s="57"/>
      <c r="E256" s="57"/>
      <c r="F256" s="57"/>
    </row>
    <row r="257" spans="4:6" ht="9.75">
      <c r="D257" s="57"/>
      <c r="E257" s="57"/>
      <c r="F257" s="57"/>
    </row>
    <row r="258" spans="4:6" ht="9.75">
      <c r="D258" s="57"/>
      <c r="E258" s="57"/>
      <c r="F258" s="57"/>
    </row>
    <row r="259" spans="4:6" ht="9.75">
      <c r="D259" s="57"/>
      <c r="E259" s="57"/>
      <c r="F259" s="57"/>
    </row>
    <row r="260" spans="4:6" ht="9.75">
      <c r="D260" s="57"/>
      <c r="E260" s="57"/>
      <c r="F260" s="57"/>
    </row>
    <row r="261" spans="4:6" ht="9.75">
      <c r="D261" s="57"/>
      <c r="E261" s="57"/>
      <c r="F261" s="57"/>
    </row>
    <row r="262" spans="4:6" ht="9.75">
      <c r="D262" s="57"/>
      <c r="E262" s="57"/>
      <c r="F262" s="57"/>
    </row>
    <row r="263" spans="4:6" ht="9.75">
      <c r="D263" s="57"/>
      <c r="E263" s="57"/>
      <c r="F263" s="57"/>
    </row>
    <row r="264" spans="4:6" ht="9.75">
      <c r="D264" s="57"/>
      <c r="E264" s="57"/>
      <c r="F264" s="57"/>
    </row>
    <row r="265" spans="4:6" ht="9.75">
      <c r="D265" s="57"/>
      <c r="E265" s="57"/>
      <c r="F265" s="57"/>
    </row>
    <row r="266" spans="4:6" ht="9.75">
      <c r="D266" s="57"/>
      <c r="E266" s="57"/>
      <c r="F266" s="57"/>
    </row>
    <row r="267" spans="4:6" ht="9.75">
      <c r="D267" s="57"/>
      <c r="E267" s="57"/>
      <c r="F267" s="57"/>
    </row>
    <row r="268" spans="4:6" ht="9.75">
      <c r="D268" s="57"/>
      <c r="E268" s="57"/>
      <c r="F268" s="57"/>
    </row>
    <row r="269" spans="4:6" ht="9.75">
      <c r="D269" s="57"/>
      <c r="E269" s="57"/>
      <c r="F269" s="57"/>
    </row>
    <row r="270" spans="4:6" ht="9.75">
      <c r="D270" s="57"/>
      <c r="E270" s="57"/>
      <c r="F270" s="57"/>
    </row>
    <row r="271" spans="4:6" ht="9.75">
      <c r="D271" s="57"/>
      <c r="E271" s="57"/>
      <c r="F271" s="57"/>
    </row>
    <row r="272" spans="4:6" ht="9.75">
      <c r="D272" s="57"/>
      <c r="E272" s="57"/>
      <c r="F272" s="57"/>
    </row>
    <row r="273" spans="4:6" ht="9.75">
      <c r="D273" s="57"/>
      <c r="E273" s="57"/>
      <c r="F273" s="57"/>
    </row>
    <row r="274" spans="4:6" ht="9.75">
      <c r="D274" s="57"/>
      <c r="E274" s="57"/>
      <c r="F274" s="57"/>
    </row>
    <row r="275" spans="4:6" ht="9.75">
      <c r="D275" s="57"/>
      <c r="E275" s="57"/>
      <c r="F275" s="57"/>
    </row>
    <row r="276" spans="4:6" ht="9.75">
      <c r="D276" s="57"/>
      <c r="E276" s="57"/>
      <c r="F276" s="57"/>
    </row>
    <row r="277" spans="4:6" ht="9.75">
      <c r="D277" s="57"/>
      <c r="E277" s="57"/>
      <c r="F277" s="57"/>
    </row>
    <row r="278" spans="4:6" ht="9.75">
      <c r="D278" s="57"/>
      <c r="E278" s="57"/>
      <c r="F278" s="57"/>
    </row>
    <row r="279" spans="4:6" ht="9.75">
      <c r="D279" s="57"/>
      <c r="E279" s="57"/>
      <c r="F279" s="57"/>
    </row>
    <row r="280" spans="4:6" ht="9.75">
      <c r="D280" s="57"/>
      <c r="E280" s="57"/>
      <c r="F280" s="57"/>
    </row>
    <row r="281" spans="4:6" ht="9.75">
      <c r="D281" s="57"/>
      <c r="E281" s="57"/>
      <c r="F281" s="57"/>
    </row>
    <row r="282" spans="4:6" ht="9.75">
      <c r="D282" s="57"/>
      <c r="E282" s="57"/>
      <c r="F282" s="57"/>
    </row>
    <row r="283" spans="4:6" ht="9.75">
      <c r="D283" s="57"/>
      <c r="E283" s="57"/>
      <c r="F283" s="57"/>
    </row>
    <row r="284" spans="4:6" ht="9.75">
      <c r="D284" s="57"/>
      <c r="E284" s="57"/>
      <c r="F284" s="57"/>
    </row>
    <row r="285" spans="4:6" ht="9.75">
      <c r="D285" s="57"/>
      <c r="E285" s="57"/>
      <c r="F285" s="57"/>
    </row>
    <row r="286" spans="4:6" ht="9.75">
      <c r="D286" s="57"/>
      <c r="E286" s="57"/>
      <c r="F286" s="57"/>
    </row>
    <row r="287" spans="4:6" ht="9.75">
      <c r="D287" s="57"/>
      <c r="E287" s="57"/>
      <c r="F287" s="57"/>
    </row>
    <row r="288" spans="4:6" ht="9.75">
      <c r="D288" s="57"/>
      <c r="E288" s="57"/>
      <c r="F288" s="57"/>
    </row>
    <row r="289" spans="4:6" ht="9.75">
      <c r="D289" s="57"/>
      <c r="E289" s="57"/>
      <c r="F289" s="57"/>
    </row>
    <row r="290" spans="4:6" ht="9.75">
      <c r="D290" s="57"/>
      <c r="E290" s="57"/>
      <c r="F290" s="57"/>
    </row>
    <row r="291" spans="4:6" ht="9.75">
      <c r="D291" s="57"/>
      <c r="E291" s="57"/>
      <c r="F291" s="57"/>
    </row>
    <row r="292" spans="4:6" ht="9.75">
      <c r="D292" s="57"/>
      <c r="E292" s="57"/>
      <c r="F292" s="57"/>
    </row>
    <row r="293" spans="4:6" ht="9.75">
      <c r="D293" s="57"/>
      <c r="E293" s="57"/>
      <c r="F293" s="57"/>
    </row>
    <row r="294" spans="4:6" ht="9.75">
      <c r="D294" s="57"/>
      <c r="E294" s="57"/>
      <c r="F294" s="57"/>
    </row>
    <row r="295" spans="4:6" ht="9.75">
      <c r="D295" s="57"/>
      <c r="E295" s="57"/>
      <c r="F295" s="57"/>
    </row>
    <row r="296" spans="4:6" ht="9.75">
      <c r="D296" s="57"/>
      <c r="E296" s="57"/>
      <c r="F296" s="57"/>
    </row>
    <row r="297" spans="4:6" ht="9.75">
      <c r="D297" s="57"/>
      <c r="E297" s="57"/>
      <c r="F297" s="57"/>
    </row>
    <row r="298" spans="4:6" ht="9.75">
      <c r="D298" s="57"/>
      <c r="E298" s="57"/>
      <c r="F298" s="57"/>
    </row>
    <row r="299" spans="4:6" ht="9.75">
      <c r="D299" s="57"/>
      <c r="E299" s="57"/>
      <c r="F299" s="57"/>
    </row>
    <row r="300" spans="4:6" ht="9.75">
      <c r="D300" s="57"/>
      <c r="E300" s="57"/>
      <c r="F300" s="57"/>
    </row>
    <row r="301" spans="4:6" ht="9.75">
      <c r="D301" s="57"/>
      <c r="E301" s="57"/>
      <c r="F301" s="57"/>
    </row>
    <row r="302" spans="4:6" ht="9.75">
      <c r="D302" s="57"/>
      <c r="E302" s="57"/>
      <c r="F302" s="57"/>
    </row>
    <row r="303" spans="4:6" ht="9.75">
      <c r="D303" s="57"/>
      <c r="E303" s="57"/>
      <c r="F303" s="57"/>
    </row>
    <row r="304" spans="4:6" ht="9.75">
      <c r="D304" s="57"/>
      <c r="E304" s="57"/>
      <c r="F304" s="57"/>
    </row>
    <row r="305" spans="4:6" ht="9.75">
      <c r="D305" s="57"/>
      <c r="E305" s="57"/>
      <c r="F305" s="57"/>
    </row>
    <row r="306" spans="4:6" ht="9.75">
      <c r="D306" s="57"/>
      <c r="E306" s="57"/>
      <c r="F306" s="57"/>
    </row>
    <row r="307" spans="4:6" ht="9.75">
      <c r="D307" s="57"/>
      <c r="E307" s="57"/>
      <c r="F307" s="57"/>
    </row>
    <row r="308" spans="4:6" ht="9.75">
      <c r="D308" s="57"/>
      <c r="E308" s="57"/>
      <c r="F308" s="57"/>
    </row>
    <row r="309" spans="4:6" ht="9.75">
      <c r="D309" s="57"/>
      <c r="E309" s="57"/>
      <c r="F309" s="57"/>
    </row>
    <row r="310" spans="4:6" ht="9.75">
      <c r="D310" s="57"/>
      <c r="E310" s="57"/>
      <c r="F310" s="57"/>
    </row>
    <row r="311" spans="4:6" ht="9.75">
      <c r="D311" s="57"/>
      <c r="E311" s="57"/>
      <c r="F311" s="57"/>
    </row>
    <row r="312" spans="4:6" ht="9.75">
      <c r="D312" s="57"/>
      <c r="E312" s="57"/>
      <c r="F312" s="57"/>
    </row>
    <row r="313" spans="4:6" ht="9.75">
      <c r="D313" s="57"/>
      <c r="E313" s="57"/>
      <c r="F313" s="57"/>
    </row>
    <row r="314" spans="4:6" ht="9.75">
      <c r="D314" s="57"/>
      <c r="E314" s="57"/>
      <c r="F314" s="57"/>
    </row>
    <row r="315" spans="4:6" ht="9.75">
      <c r="D315" s="57"/>
      <c r="E315" s="57"/>
      <c r="F315" s="57"/>
    </row>
    <row r="316" spans="4:6" ht="9.75">
      <c r="D316" s="57"/>
      <c r="E316" s="57"/>
      <c r="F316" s="57"/>
    </row>
    <row r="317" spans="4:6" ht="9.75">
      <c r="D317" s="57"/>
      <c r="E317" s="57"/>
      <c r="F317" s="57"/>
    </row>
    <row r="318" spans="4:6" ht="9.75">
      <c r="D318" s="57"/>
      <c r="E318" s="57"/>
      <c r="F318" s="57"/>
    </row>
    <row r="319" spans="4:6" ht="9.75">
      <c r="D319" s="57"/>
      <c r="E319" s="57"/>
      <c r="F319" s="57"/>
    </row>
    <row r="320" spans="4:6" ht="9.75">
      <c r="D320" s="57"/>
      <c r="E320" s="57"/>
      <c r="F320" s="57"/>
    </row>
    <row r="321" spans="4:6" ht="9.75">
      <c r="D321" s="57"/>
      <c r="E321" s="57"/>
      <c r="F321" s="57"/>
    </row>
    <row r="322" spans="4:6" ht="9.75">
      <c r="D322" s="57"/>
      <c r="E322" s="57"/>
      <c r="F322" s="57"/>
    </row>
    <row r="323" spans="4:6" ht="9.75">
      <c r="D323" s="57"/>
      <c r="E323" s="57"/>
      <c r="F323" s="57"/>
    </row>
    <row r="324" spans="4:6" ht="9.75">
      <c r="D324" s="57"/>
      <c r="E324" s="57"/>
      <c r="F324" s="57"/>
    </row>
    <row r="325" spans="4:6" ht="9.75">
      <c r="D325" s="57"/>
      <c r="E325" s="57"/>
      <c r="F325" s="57"/>
    </row>
    <row r="326" spans="4:6" ht="9.75">
      <c r="D326" s="57"/>
      <c r="E326" s="57"/>
      <c r="F326" s="57"/>
    </row>
    <row r="327" spans="4:6" ht="9.75">
      <c r="D327" s="57"/>
      <c r="E327" s="57"/>
      <c r="F327" s="57"/>
    </row>
    <row r="328" spans="4:6" ht="9.75">
      <c r="D328" s="57"/>
      <c r="E328" s="57"/>
      <c r="F328" s="57"/>
    </row>
    <row r="329" spans="4:6" ht="9.75">
      <c r="D329" s="57"/>
      <c r="E329" s="57"/>
      <c r="F329" s="57"/>
    </row>
    <row r="330" spans="4:6" ht="9.75">
      <c r="D330" s="57"/>
      <c r="E330" s="57"/>
      <c r="F330" s="57"/>
    </row>
    <row r="331" spans="4:6" ht="9.75">
      <c r="D331" s="57"/>
      <c r="E331" s="57"/>
      <c r="F331" s="57"/>
    </row>
    <row r="332" spans="4:6" ht="9.75">
      <c r="D332" s="57"/>
      <c r="E332" s="57"/>
      <c r="F332" s="57"/>
    </row>
    <row r="333" spans="4:6" ht="9.75">
      <c r="D333" s="57"/>
      <c r="E333" s="57"/>
      <c r="F333" s="57"/>
    </row>
    <row r="334" spans="4:6" ht="9.75">
      <c r="D334" s="57"/>
      <c r="E334" s="57"/>
      <c r="F334" s="57"/>
    </row>
    <row r="335" spans="4:6" ht="9.75">
      <c r="D335" s="57"/>
      <c r="E335" s="57"/>
      <c r="F335" s="57"/>
    </row>
    <row r="336" spans="4:6" ht="9.75">
      <c r="D336" s="57"/>
      <c r="E336" s="57"/>
      <c r="F336" s="57"/>
    </row>
    <row r="337" spans="4:6" ht="9.75">
      <c r="D337" s="57"/>
      <c r="E337" s="57"/>
      <c r="F337" s="57"/>
    </row>
    <row r="338" spans="4:6" ht="9.75">
      <c r="D338" s="57"/>
      <c r="E338" s="57"/>
      <c r="F338" s="57"/>
    </row>
    <row r="339" spans="4:6" ht="9.75">
      <c r="D339" s="57"/>
      <c r="E339" s="57"/>
      <c r="F339" s="57"/>
    </row>
    <row r="340" spans="4:6" ht="9.75">
      <c r="D340" s="57"/>
      <c r="E340" s="57"/>
      <c r="F340" s="57"/>
    </row>
    <row r="341" spans="4:6" ht="9.75">
      <c r="D341" s="57"/>
      <c r="E341" s="57"/>
      <c r="F341" s="57"/>
    </row>
    <row r="342" spans="4:6" ht="9.75">
      <c r="D342" s="57"/>
      <c r="E342" s="57"/>
      <c r="F342" s="57"/>
    </row>
    <row r="343" spans="4:6" ht="9.75">
      <c r="D343" s="57"/>
      <c r="E343" s="57"/>
      <c r="F343" s="57"/>
    </row>
    <row r="344" spans="4:6" ht="9.75">
      <c r="D344" s="57"/>
      <c r="E344" s="57"/>
      <c r="F344" s="57"/>
    </row>
    <row r="345" spans="4:6" ht="9.75">
      <c r="D345" s="57"/>
      <c r="E345" s="57"/>
      <c r="F345" s="57"/>
    </row>
    <row r="346" spans="4:6" ht="9.75">
      <c r="D346" s="57"/>
      <c r="E346" s="57"/>
      <c r="F346" s="57"/>
    </row>
    <row r="347" spans="4:6" ht="9.75">
      <c r="D347" s="57"/>
      <c r="E347" s="57"/>
      <c r="F347" s="57"/>
    </row>
    <row r="348" spans="4:6" ht="9.75">
      <c r="D348" s="57"/>
      <c r="E348" s="57"/>
      <c r="F348" s="57"/>
    </row>
    <row r="349" spans="4:6" ht="9.75">
      <c r="D349" s="57"/>
      <c r="E349" s="57"/>
      <c r="F349" s="57"/>
    </row>
    <row r="350" spans="4:6" ht="9.75">
      <c r="D350" s="57"/>
      <c r="E350" s="57"/>
      <c r="F350" s="57"/>
    </row>
    <row r="351" spans="4:6" ht="9.75">
      <c r="D351" s="57"/>
      <c r="E351" s="57"/>
      <c r="F351" s="57"/>
    </row>
    <row r="352" spans="4:6" ht="9.75">
      <c r="D352" s="57"/>
      <c r="E352" s="57"/>
      <c r="F352" s="57"/>
    </row>
    <row r="353" spans="4:6" ht="9.75">
      <c r="D353" s="57"/>
      <c r="E353" s="57"/>
      <c r="F353" s="57"/>
    </row>
    <row r="354" spans="4:6" ht="9.75">
      <c r="D354" s="57"/>
      <c r="E354" s="57"/>
      <c r="F354" s="57"/>
    </row>
    <row r="355" spans="4:6" ht="9.75">
      <c r="D355" s="57"/>
      <c r="E355" s="57"/>
      <c r="F355" s="57"/>
    </row>
    <row r="356" spans="4:6" ht="9.75">
      <c r="D356" s="57"/>
      <c r="E356" s="57"/>
      <c r="F356" s="57"/>
    </row>
    <row r="357" spans="4:6" ht="9.75">
      <c r="D357" s="57"/>
      <c r="E357" s="57"/>
      <c r="F357" s="57"/>
    </row>
    <row r="358" spans="4:6" ht="9.75">
      <c r="D358" s="57"/>
      <c r="E358" s="57"/>
      <c r="F358" s="57"/>
    </row>
    <row r="359" spans="4:6" ht="9.75">
      <c r="D359" s="57"/>
      <c r="E359" s="57"/>
      <c r="F359" s="57"/>
    </row>
    <row r="360" spans="4:6" ht="9.75">
      <c r="D360" s="57"/>
      <c r="E360" s="57"/>
      <c r="F360" s="57"/>
    </row>
    <row r="361" spans="4:6" ht="9.75">
      <c r="D361" s="57"/>
      <c r="E361" s="57"/>
      <c r="F361" s="57"/>
    </row>
    <row r="362" spans="4:6" ht="9.75">
      <c r="D362" s="57"/>
      <c r="E362" s="57"/>
      <c r="F362" s="57"/>
    </row>
    <row r="363" spans="4:6" ht="9.75">
      <c r="D363" s="57"/>
      <c r="E363" s="57"/>
      <c r="F363" s="57"/>
    </row>
    <row r="364" spans="4:6" ht="9.75">
      <c r="D364" s="57"/>
      <c r="E364" s="57"/>
      <c r="F364" s="57"/>
    </row>
    <row r="365" spans="4:6" ht="9.75">
      <c r="D365" s="57"/>
      <c r="E365" s="57"/>
      <c r="F365" s="57"/>
    </row>
    <row r="366" spans="4:6" ht="9.75">
      <c r="D366" s="57"/>
      <c r="E366" s="57"/>
      <c r="F366" s="57"/>
    </row>
    <row r="367" spans="4:6" ht="9.75">
      <c r="D367" s="57"/>
      <c r="E367" s="57"/>
      <c r="F367" s="57"/>
    </row>
    <row r="368" spans="4:6" ht="9.75">
      <c r="D368" s="57"/>
      <c r="E368" s="57"/>
      <c r="F368" s="57"/>
    </row>
    <row r="369" spans="4:6" ht="9.75">
      <c r="D369" s="57"/>
      <c r="E369" s="57"/>
      <c r="F369" s="57"/>
    </row>
    <row r="370" spans="4:6" ht="9.75">
      <c r="D370" s="57"/>
      <c r="E370" s="57"/>
      <c r="F370" s="57"/>
    </row>
    <row r="371" spans="4:6" ht="9.75">
      <c r="D371" s="57"/>
      <c r="E371" s="57"/>
      <c r="F371" s="57"/>
    </row>
    <row r="372" spans="4:6" ht="9.75">
      <c r="D372" s="57"/>
      <c r="E372" s="57"/>
      <c r="F372" s="57"/>
    </row>
    <row r="373" spans="4:6" ht="9.75">
      <c r="D373" s="57"/>
      <c r="E373" s="57"/>
      <c r="F373" s="57"/>
    </row>
    <row r="374" spans="4:6" ht="9.75">
      <c r="D374" s="57"/>
      <c r="E374" s="57"/>
      <c r="F374" s="57"/>
    </row>
    <row r="375" spans="4:6" ht="9.75">
      <c r="D375" s="57"/>
      <c r="E375" s="57"/>
      <c r="F375" s="57"/>
    </row>
    <row r="376" spans="4:6" ht="9.75">
      <c r="D376" s="57"/>
      <c r="E376" s="57"/>
      <c r="F376" s="57"/>
    </row>
    <row r="377" spans="4:6" ht="9.75">
      <c r="D377" s="57"/>
      <c r="E377" s="57"/>
      <c r="F377" s="57"/>
    </row>
    <row r="378" spans="4:6" ht="9.75">
      <c r="D378" s="57"/>
      <c r="E378" s="57"/>
      <c r="F378" s="57"/>
    </row>
    <row r="379" spans="4:6" ht="9.75">
      <c r="D379" s="57"/>
      <c r="E379" s="57"/>
      <c r="F379" s="57"/>
    </row>
    <row r="380" spans="4:6" ht="9.75">
      <c r="D380" s="57"/>
      <c r="E380" s="57"/>
      <c r="F380" s="57"/>
    </row>
    <row r="381" spans="4:6" ht="9.75">
      <c r="D381" s="57"/>
      <c r="E381" s="57"/>
      <c r="F381" s="57"/>
    </row>
    <row r="382" spans="4:6" ht="9.75">
      <c r="D382" s="57"/>
      <c r="E382" s="57"/>
      <c r="F382" s="57"/>
    </row>
    <row r="383" spans="4:6" ht="9.75">
      <c r="D383" s="57"/>
      <c r="E383" s="57"/>
      <c r="F383" s="57"/>
    </row>
    <row r="384" spans="4:6" ht="9.75">
      <c r="D384" s="57"/>
      <c r="E384" s="57"/>
      <c r="F384" s="57"/>
    </row>
    <row r="385" spans="4:6" ht="9.75">
      <c r="D385" s="57"/>
      <c r="E385" s="57"/>
      <c r="F385" s="57"/>
    </row>
    <row r="386" spans="4:6" ht="9.75">
      <c r="D386" s="57"/>
      <c r="E386" s="57"/>
      <c r="F386" s="57"/>
    </row>
    <row r="387" spans="4:6" ht="9.75">
      <c r="D387" s="57"/>
      <c r="E387" s="57"/>
      <c r="F387" s="57"/>
    </row>
    <row r="388" spans="4:6" ht="9.75">
      <c r="D388" s="57"/>
      <c r="E388" s="57"/>
      <c r="F388" s="57"/>
    </row>
    <row r="389" spans="4:6" ht="9.75">
      <c r="D389" s="57"/>
      <c r="E389" s="57"/>
      <c r="F389" s="57"/>
    </row>
    <row r="390" spans="4:6" ht="9.75">
      <c r="D390" s="57"/>
      <c r="E390" s="57"/>
      <c r="F390" s="57"/>
    </row>
    <row r="391" spans="4:6" ht="9.75">
      <c r="D391" s="57"/>
      <c r="E391" s="57"/>
      <c r="F391" s="57"/>
    </row>
    <row r="392" spans="4:6" ht="9.75">
      <c r="D392" s="57"/>
      <c r="E392" s="57"/>
      <c r="F392" s="57"/>
    </row>
    <row r="393" spans="4:6" ht="9.75">
      <c r="D393" s="57"/>
      <c r="E393" s="57"/>
      <c r="F393" s="57"/>
    </row>
    <row r="394" spans="4:6" ht="9.75">
      <c r="D394" s="57"/>
      <c r="E394" s="57"/>
      <c r="F394" s="57"/>
    </row>
    <row r="395" spans="4:6" ht="9.75">
      <c r="D395" s="57"/>
      <c r="E395" s="57"/>
      <c r="F395" s="57"/>
    </row>
    <row r="396" spans="4:6" ht="9.75">
      <c r="D396" s="57"/>
      <c r="E396" s="57"/>
      <c r="F396" s="57"/>
    </row>
    <row r="397" spans="4:6" ht="9.75">
      <c r="D397" s="57"/>
      <c r="E397" s="57"/>
      <c r="F397" s="57"/>
    </row>
    <row r="398" spans="4:6" ht="9.75">
      <c r="D398" s="57"/>
      <c r="E398" s="57"/>
      <c r="F398" s="57"/>
    </row>
    <row r="399" spans="4:6" ht="9.75">
      <c r="D399" s="57"/>
      <c r="E399" s="57"/>
      <c r="F399" s="57"/>
    </row>
    <row r="400" spans="4:6" ht="9.75">
      <c r="D400" s="57"/>
      <c r="E400" s="57"/>
      <c r="F400" s="57"/>
    </row>
    <row r="401" spans="4:6" ht="9.75">
      <c r="D401" s="57"/>
      <c r="E401" s="57"/>
      <c r="F401" s="57"/>
    </row>
    <row r="402" spans="4:6" ht="9.75">
      <c r="D402" s="57"/>
      <c r="E402" s="57"/>
      <c r="F402" s="57"/>
    </row>
    <row r="403" spans="4:6" ht="9.75">
      <c r="D403" s="57"/>
      <c r="E403" s="57"/>
      <c r="F403" s="57"/>
    </row>
    <row r="404" spans="4:6" ht="9.75">
      <c r="D404" s="57"/>
      <c r="E404" s="57"/>
      <c r="F404" s="57"/>
    </row>
    <row r="405" spans="4:6" ht="9.75">
      <c r="D405" s="57"/>
      <c r="E405" s="57"/>
      <c r="F405" s="57"/>
    </row>
    <row r="406" spans="4:6" ht="9.75">
      <c r="D406" s="57"/>
      <c r="E406" s="57"/>
      <c r="F406" s="57"/>
    </row>
    <row r="407" spans="4:6" ht="9.75">
      <c r="D407" s="57"/>
      <c r="E407" s="57"/>
      <c r="F407" s="57"/>
    </row>
    <row r="408" spans="4:6" ht="9.75">
      <c r="D408" s="57"/>
      <c r="E408" s="57"/>
      <c r="F408" s="57"/>
    </row>
    <row r="409" spans="4:6" ht="9.75">
      <c r="D409" s="57"/>
      <c r="E409" s="57"/>
      <c r="F409" s="57"/>
    </row>
    <row r="410" spans="4:6" ht="9.75">
      <c r="D410" s="57"/>
      <c r="E410" s="57"/>
      <c r="F410" s="57"/>
    </row>
    <row r="411" spans="4:6" ht="9.75">
      <c r="D411" s="57"/>
      <c r="E411" s="57"/>
      <c r="F411" s="57"/>
    </row>
    <row r="412" spans="4:6" ht="9.75">
      <c r="D412" s="57"/>
      <c r="E412" s="57"/>
      <c r="F412" s="57"/>
    </row>
    <row r="413" spans="4:6" ht="9.75">
      <c r="D413" s="57"/>
      <c r="E413" s="57"/>
      <c r="F413" s="57"/>
    </row>
    <row r="414" spans="4:6" ht="9.75">
      <c r="D414" s="57"/>
      <c r="E414" s="57"/>
      <c r="F414" s="57"/>
    </row>
    <row r="415" spans="4:6" ht="9.75">
      <c r="D415" s="57"/>
      <c r="E415" s="57"/>
      <c r="F415" s="57"/>
    </row>
    <row r="416" spans="4:6" ht="9.75">
      <c r="D416" s="57"/>
      <c r="E416" s="57"/>
      <c r="F416" s="57"/>
    </row>
    <row r="417" spans="4:6" ht="9.75">
      <c r="D417" s="57"/>
      <c r="E417" s="57"/>
      <c r="F417" s="57"/>
    </row>
    <row r="418" spans="4:6" ht="9.75">
      <c r="D418" s="57"/>
      <c r="E418" s="57"/>
      <c r="F418" s="57"/>
    </row>
    <row r="419" spans="4:6" ht="9.75">
      <c r="D419" s="57"/>
      <c r="E419" s="57"/>
      <c r="F419" s="57"/>
    </row>
    <row r="420" spans="4:6" ht="9.75">
      <c r="D420" s="57"/>
      <c r="E420" s="57"/>
      <c r="F420" s="57"/>
    </row>
    <row r="421" spans="4:6" ht="9.75">
      <c r="D421" s="57"/>
      <c r="E421" s="57"/>
      <c r="F421" s="57"/>
    </row>
    <row r="422" spans="4:6" ht="9.75">
      <c r="D422" s="57"/>
      <c r="E422" s="57"/>
      <c r="F422" s="57"/>
    </row>
    <row r="423" spans="4:6" ht="9.75">
      <c r="D423" s="57"/>
      <c r="E423" s="57"/>
      <c r="F423" s="57"/>
    </row>
    <row r="424" spans="4:6" ht="9.75">
      <c r="D424" s="57"/>
      <c r="E424" s="57"/>
      <c r="F424" s="57"/>
    </row>
    <row r="425" spans="4:6" ht="9.75">
      <c r="D425" s="57"/>
      <c r="E425" s="57"/>
      <c r="F425" s="57"/>
    </row>
    <row r="426" spans="4:6" ht="9.75">
      <c r="D426" s="57"/>
      <c r="E426" s="57"/>
      <c r="F426" s="57"/>
    </row>
    <row r="427" spans="4:6" ht="9.75">
      <c r="D427" s="57"/>
      <c r="E427" s="57"/>
      <c r="F427" s="57"/>
    </row>
    <row r="428" spans="4:6" ht="9.75">
      <c r="D428" s="57"/>
      <c r="E428" s="57"/>
      <c r="F428" s="57"/>
    </row>
    <row r="429" spans="4:6" ht="9.75">
      <c r="D429" s="57"/>
      <c r="E429" s="57"/>
      <c r="F429" s="57"/>
    </row>
    <row r="430" spans="4:6" ht="9.75">
      <c r="D430" s="57"/>
      <c r="E430" s="57"/>
      <c r="F430" s="57"/>
    </row>
    <row r="431" spans="4:6" ht="9.75">
      <c r="D431" s="57"/>
      <c r="E431" s="57"/>
      <c r="F431" s="57"/>
    </row>
    <row r="432" spans="4:6" ht="9.75">
      <c r="D432" s="57"/>
      <c r="E432" s="57"/>
      <c r="F432" s="57"/>
    </row>
    <row r="433" spans="4:6" ht="9.75">
      <c r="D433" s="57"/>
      <c r="E433" s="57"/>
      <c r="F433" s="57"/>
    </row>
    <row r="434" spans="4:6" ht="9.75">
      <c r="D434" s="57"/>
      <c r="E434" s="57"/>
      <c r="F434" s="57"/>
    </row>
    <row r="435" spans="4:6" ht="9.75">
      <c r="D435" s="57"/>
      <c r="E435" s="57"/>
      <c r="F435" s="57"/>
    </row>
    <row r="436" spans="4:6" ht="9.75">
      <c r="D436" s="57"/>
      <c r="E436" s="57"/>
      <c r="F436" s="57"/>
    </row>
    <row r="437" spans="4:6" ht="9.75">
      <c r="D437" s="57"/>
      <c r="E437" s="57"/>
      <c r="F437" s="57"/>
    </row>
    <row r="438" spans="4:6" ht="9.75">
      <c r="D438" s="57"/>
      <c r="E438" s="57"/>
      <c r="F438" s="57"/>
    </row>
    <row r="439" spans="4:6" ht="9.75">
      <c r="D439" s="57"/>
      <c r="E439" s="57"/>
      <c r="F439" s="57"/>
    </row>
    <row r="440" spans="4:6" ht="9.75">
      <c r="D440" s="57"/>
      <c r="E440" s="57"/>
      <c r="F440" s="57"/>
    </row>
    <row r="441" spans="4:6" ht="9.75">
      <c r="D441" s="57"/>
      <c r="E441" s="57"/>
      <c r="F441" s="57"/>
    </row>
    <row r="442" spans="4:6" ht="9.75">
      <c r="D442" s="57"/>
      <c r="E442" s="57"/>
      <c r="F442" s="57"/>
    </row>
    <row r="443" spans="4:6" ht="9.75">
      <c r="D443" s="57"/>
      <c r="E443" s="57"/>
      <c r="F443" s="57"/>
    </row>
    <row r="444" spans="4:6" ht="9.75">
      <c r="D444" s="57"/>
      <c r="E444" s="57"/>
      <c r="F444" s="57"/>
    </row>
    <row r="445" spans="4:6" ht="9.75">
      <c r="D445" s="57"/>
      <c r="E445" s="57"/>
      <c r="F445" s="57"/>
    </row>
    <row r="446" spans="4:6" ht="9.75">
      <c r="D446" s="57"/>
      <c r="E446" s="57"/>
      <c r="F446" s="57"/>
    </row>
    <row r="447" spans="4:6" ht="9.75">
      <c r="D447" s="57"/>
      <c r="E447" s="57"/>
      <c r="F447" s="57"/>
    </row>
    <row r="448" spans="4:6" ht="9.75">
      <c r="D448" s="57"/>
      <c r="E448" s="57"/>
      <c r="F448" s="57"/>
    </row>
    <row r="449" spans="4:6" ht="9.75">
      <c r="D449" s="57"/>
      <c r="E449" s="57"/>
      <c r="F449" s="57"/>
    </row>
    <row r="450" spans="4:6" ht="9.75">
      <c r="D450" s="57"/>
      <c r="E450" s="57"/>
      <c r="F450" s="57"/>
    </row>
    <row r="451" spans="4:6" ht="9.75">
      <c r="D451" s="57"/>
      <c r="E451" s="57"/>
      <c r="F451" s="57"/>
    </row>
    <row r="452" spans="4:6" ht="9.75">
      <c r="D452" s="57"/>
      <c r="E452" s="57"/>
      <c r="F452" s="57"/>
    </row>
    <row r="453" spans="4:6" ht="9.75">
      <c r="D453" s="57"/>
      <c r="E453" s="57"/>
      <c r="F453" s="57"/>
    </row>
    <row r="454" spans="4:6" ht="9.75">
      <c r="D454" s="57"/>
      <c r="E454" s="57"/>
      <c r="F454" s="57"/>
    </row>
    <row r="455" spans="4:6" ht="9.75">
      <c r="D455" s="57"/>
      <c r="E455" s="57"/>
      <c r="F455" s="57"/>
    </row>
    <row r="456" spans="4:6" ht="9.75">
      <c r="D456" s="57"/>
      <c r="E456" s="57"/>
      <c r="F456" s="57"/>
    </row>
    <row r="457" spans="4:6" ht="9.75">
      <c r="D457" s="57"/>
      <c r="E457" s="57"/>
      <c r="F457" s="57"/>
    </row>
    <row r="458" spans="4:6" ht="9.75">
      <c r="D458" s="57"/>
      <c r="E458" s="57"/>
      <c r="F458" s="57"/>
    </row>
    <row r="459" spans="4:6" ht="9.75">
      <c r="D459" s="57"/>
      <c r="E459" s="57"/>
      <c r="F459" s="57"/>
    </row>
    <row r="460" spans="4:6" ht="9.75">
      <c r="D460" s="57"/>
      <c r="E460" s="57"/>
      <c r="F460" s="57"/>
    </row>
    <row r="461" spans="4:6" ht="9.75">
      <c r="D461" s="57"/>
      <c r="E461" s="57"/>
      <c r="F461" s="57"/>
    </row>
    <row r="462" spans="4:6" ht="9.75">
      <c r="D462" s="57"/>
      <c r="E462" s="57"/>
      <c r="F462" s="57"/>
    </row>
    <row r="463" spans="4:6" ht="9.75">
      <c r="D463" s="57"/>
      <c r="E463" s="57"/>
      <c r="F463" s="57"/>
    </row>
    <row r="464" spans="4:6" ht="9.75">
      <c r="D464" s="57"/>
      <c r="E464" s="57"/>
      <c r="F464" s="57"/>
    </row>
    <row r="465" spans="4:6" ht="9.75">
      <c r="D465" s="57"/>
      <c r="E465" s="57"/>
      <c r="F465" s="57"/>
    </row>
    <row r="466" spans="4:6" ht="9.75">
      <c r="D466" s="57"/>
      <c r="E466" s="57"/>
      <c r="F466" s="57"/>
    </row>
    <row r="467" spans="4:6" ht="9.75">
      <c r="D467" s="57"/>
      <c r="E467" s="57"/>
      <c r="F467" s="57"/>
    </row>
    <row r="468" spans="4:6" ht="9.75">
      <c r="D468" s="57"/>
      <c r="E468" s="57"/>
      <c r="F468" s="57"/>
    </row>
    <row r="469" spans="4:6" ht="9.75">
      <c r="D469" s="57"/>
      <c r="E469" s="57"/>
      <c r="F469" s="57"/>
    </row>
    <row r="470" spans="4:6" ht="9.75">
      <c r="D470" s="57"/>
      <c r="E470" s="57"/>
      <c r="F470" s="57"/>
    </row>
    <row r="471" spans="4:6" ht="9.75">
      <c r="D471" s="57"/>
      <c r="E471" s="57"/>
      <c r="F471" s="57"/>
    </row>
    <row r="472" spans="4:6" ht="9.75">
      <c r="D472" s="57"/>
      <c r="E472" s="57"/>
      <c r="F472" s="57"/>
    </row>
    <row r="473" spans="4:6" ht="9.75">
      <c r="D473" s="57"/>
      <c r="E473" s="57"/>
      <c r="F473" s="57"/>
    </row>
    <row r="474" spans="4:6" ht="9.75">
      <c r="D474" s="57"/>
      <c r="E474" s="57"/>
      <c r="F474" s="57"/>
    </row>
    <row r="475" spans="4:6" ht="9.75">
      <c r="D475" s="57"/>
      <c r="E475" s="57"/>
      <c r="F475" s="57"/>
    </row>
    <row r="476" spans="4:6" ht="9.75">
      <c r="D476" s="57"/>
      <c r="E476" s="57"/>
      <c r="F476" s="57"/>
    </row>
    <row r="477" spans="4:6" ht="9.75">
      <c r="D477" s="57"/>
      <c r="E477" s="57"/>
      <c r="F477" s="57"/>
    </row>
    <row r="478" spans="4:6" ht="9.75">
      <c r="D478" s="57"/>
      <c r="E478" s="57"/>
      <c r="F478" s="57"/>
    </row>
    <row r="479" spans="4:6" ht="9.75">
      <c r="D479" s="57"/>
      <c r="E479" s="57"/>
      <c r="F479" s="57"/>
    </row>
    <row r="480" spans="4:6" ht="9.75">
      <c r="D480" s="57"/>
      <c r="E480" s="57"/>
      <c r="F480" s="57"/>
    </row>
    <row r="481" spans="4:6" ht="9.75">
      <c r="D481" s="57"/>
      <c r="E481" s="57"/>
      <c r="F481" s="57"/>
    </row>
    <row r="482" spans="4:6" ht="9.75">
      <c r="D482" s="57"/>
      <c r="E482" s="57"/>
      <c r="F482" s="57"/>
    </row>
    <row r="483" spans="4:6" ht="9.75">
      <c r="D483" s="57"/>
      <c r="E483" s="57"/>
      <c r="F483" s="57"/>
    </row>
    <row r="484" spans="4:6" ht="9.75">
      <c r="D484" s="57"/>
      <c r="E484" s="57"/>
      <c r="F484" s="57"/>
    </row>
    <row r="485" spans="4:6" ht="9.75">
      <c r="D485" s="57"/>
      <c r="E485" s="57"/>
      <c r="F485" s="57"/>
    </row>
    <row r="486" spans="4:6" ht="9.75">
      <c r="D486" s="57"/>
      <c r="E486" s="57"/>
      <c r="F486" s="57"/>
    </row>
    <row r="487" spans="4:6" ht="9.75">
      <c r="D487" s="57"/>
      <c r="E487" s="57"/>
      <c r="F487" s="57"/>
    </row>
    <row r="488" spans="4:6" ht="9.75">
      <c r="D488" s="57"/>
      <c r="E488" s="57"/>
      <c r="F488" s="57"/>
    </row>
    <row r="489" spans="4:6" ht="9.75">
      <c r="D489" s="57"/>
      <c r="E489" s="57"/>
      <c r="F489" s="57"/>
    </row>
    <row r="490" spans="4:6" ht="9.75">
      <c r="D490" s="57"/>
      <c r="E490" s="57"/>
      <c r="F490" s="57"/>
    </row>
    <row r="491" spans="4:6" ht="9.75">
      <c r="D491" s="57"/>
      <c r="E491" s="57"/>
      <c r="F491" s="57"/>
    </row>
    <row r="492" spans="4:6" ht="9.75">
      <c r="D492" s="57"/>
      <c r="E492" s="57"/>
      <c r="F492" s="57"/>
    </row>
    <row r="493" spans="4:6" ht="9.75">
      <c r="D493" s="57"/>
      <c r="E493" s="57"/>
      <c r="F493" s="57"/>
    </row>
    <row r="494" spans="4:6" ht="9.75">
      <c r="D494" s="57"/>
      <c r="E494" s="57"/>
      <c r="F494" s="57"/>
    </row>
    <row r="495" spans="4:6" ht="9.75">
      <c r="D495" s="57"/>
      <c r="E495" s="57"/>
      <c r="F495" s="57"/>
    </row>
    <row r="496" spans="4:6" ht="9.75">
      <c r="D496" s="57"/>
      <c r="E496" s="57"/>
      <c r="F496" s="57"/>
    </row>
    <row r="497" spans="4:6" ht="9.75">
      <c r="D497" s="57"/>
      <c r="E497" s="57"/>
      <c r="F497" s="57"/>
    </row>
    <row r="498" spans="4:6" ht="9.75">
      <c r="D498" s="57"/>
      <c r="E498" s="57"/>
      <c r="F498" s="57"/>
    </row>
    <row r="499" spans="4:6" ht="9.75">
      <c r="D499" s="57"/>
      <c r="E499" s="57"/>
      <c r="F499" s="57"/>
    </row>
    <row r="500" spans="4:6" ht="9.75">
      <c r="D500" s="57"/>
      <c r="E500" s="57"/>
      <c r="F500" s="57"/>
    </row>
    <row r="501" spans="4:6" ht="9.75">
      <c r="D501" s="57"/>
      <c r="E501" s="57"/>
      <c r="F501" s="57"/>
    </row>
    <row r="502" spans="4:6" ht="9.75">
      <c r="D502" s="57"/>
      <c r="E502" s="57"/>
      <c r="F502" s="57"/>
    </row>
    <row r="503" spans="4:6" ht="9.75">
      <c r="D503" s="57"/>
      <c r="E503" s="57"/>
      <c r="F503" s="57"/>
    </row>
    <row r="504" spans="4:6" ht="9.75">
      <c r="D504" s="57"/>
      <c r="E504" s="57"/>
      <c r="F504" s="57"/>
    </row>
    <row r="505" spans="4:6" ht="9.75">
      <c r="D505" s="57"/>
      <c r="E505" s="57"/>
      <c r="F505" s="57"/>
    </row>
    <row r="506" spans="4:6" ht="9.75">
      <c r="D506" s="57"/>
      <c r="E506" s="57"/>
      <c r="F506" s="57"/>
    </row>
    <row r="507" spans="4:6" ht="9.75">
      <c r="D507" s="57"/>
      <c r="E507" s="57"/>
      <c r="F507" s="57"/>
    </row>
    <row r="508" spans="4:6" ht="9.75">
      <c r="D508" s="57"/>
      <c r="E508" s="57"/>
      <c r="F508" s="57"/>
    </row>
    <row r="509" spans="4:6" ht="9.75">
      <c r="D509" s="57"/>
      <c r="E509" s="57"/>
      <c r="F509" s="57"/>
    </row>
    <row r="510" spans="4:6" ht="9.75">
      <c r="D510" s="57"/>
      <c r="E510" s="57"/>
      <c r="F510" s="57"/>
    </row>
    <row r="511" spans="4:6" ht="9.75">
      <c r="D511" s="57"/>
      <c r="E511" s="57"/>
      <c r="F511" s="57"/>
    </row>
    <row r="512" spans="4:6" ht="9.75">
      <c r="D512" s="57"/>
      <c r="E512" s="57"/>
      <c r="F512" s="57"/>
    </row>
    <row r="513" spans="4:6" ht="9.75">
      <c r="D513" s="57"/>
      <c r="E513" s="57"/>
      <c r="F513" s="57"/>
    </row>
    <row r="514" spans="4:6" ht="9.75">
      <c r="D514" s="57"/>
      <c r="E514" s="57"/>
      <c r="F514" s="57"/>
    </row>
    <row r="515" spans="4:6" ht="9.75">
      <c r="D515" s="57"/>
      <c r="E515" s="57"/>
      <c r="F515" s="57"/>
    </row>
    <row r="516" spans="4:6" ht="9.75">
      <c r="D516" s="57"/>
      <c r="E516" s="57"/>
      <c r="F516" s="57"/>
    </row>
    <row r="517" spans="4:6" ht="9.75">
      <c r="D517" s="57"/>
      <c r="E517" s="57"/>
      <c r="F517" s="57"/>
    </row>
    <row r="518" spans="4:6" ht="9.75">
      <c r="D518" s="57"/>
      <c r="E518" s="57"/>
      <c r="F518" s="57"/>
    </row>
    <row r="519" spans="4:6" ht="9.75">
      <c r="D519" s="57"/>
      <c r="E519" s="57"/>
      <c r="F519" s="57"/>
    </row>
    <row r="520" spans="4:6" ht="9.75">
      <c r="D520" s="57"/>
      <c r="E520" s="57"/>
      <c r="F520" s="57"/>
    </row>
    <row r="521" spans="4:6" ht="9.75">
      <c r="D521" s="57"/>
      <c r="E521" s="57"/>
      <c r="F521" s="57"/>
    </row>
    <row r="522" spans="4:6" ht="9.75">
      <c r="D522" s="57"/>
      <c r="E522" s="57"/>
      <c r="F522" s="57"/>
    </row>
    <row r="523" spans="4:6" ht="9.75">
      <c r="D523" s="57"/>
      <c r="E523" s="57"/>
      <c r="F523" s="57"/>
    </row>
    <row r="524" spans="4:6" ht="9.75">
      <c r="D524" s="57"/>
      <c r="E524" s="57"/>
      <c r="F524" s="57"/>
    </row>
    <row r="525" spans="4:6" ht="9.75">
      <c r="D525" s="57"/>
      <c r="E525" s="57"/>
      <c r="F525" s="57"/>
    </row>
    <row r="526" spans="4:6" ht="9.75">
      <c r="D526" s="57"/>
      <c r="E526" s="57"/>
      <c r="F526" s="57"/>
    </row>
    <row r="527" spans="4:6" ht="9.75">
      <c r="D527" s="57"/>
      <c r="E527" s="57"/>
      <c r="F527" s="57"/>
    </row>
    <row r="528" spans="4:6" ht="9.75">
      <c r="D528" s="57"/>
      <c r="E528" s="57"/>
      <c r="F528" s="57"/>
    </row>
    <row r="529" spans="4:6" ht="9.75">
      <c r="D529" s="57"/>
      <c r="E529" s="57"/>
      <c r="F529" s="57"/>
    </row>
    <row r="530" spans="4:6" ht="9.75">
      <c r="D530" s="57"/>
      <c r="E530" s="57"/>
      <c r="F530" s="57"/>
    </row>
    <row r="531" spans="4:6" ht="9.75">
      <c r="D531" s="57"/>
      <c r="E531" s="57"/>
      <c r="F531" s="57"/>
    </row>
    <row r="532" spans="4:6" ht="9.75">
      <c r="D532" s="57"/>
      <c r="E532" s="57"/>
      <c r="F532" s="57"/>
    </row>
    <row r="533" spans="4:6" ht="9.75">
      <c r="D533" s="57"/>
      <c r="E533" s="57"/>
      <c r="F533" s="57"/>
    </row>
    <row r="534" spans="4:6" ht="9.75">
      <c r="D534" s="57"/>
      <c r="E534" s="57"/>
      <c r="F534" s="57"/>
    </row>
    <row r="535" spans="4:6" ht="9.75">
      <c r="D535" s="57"/>
      <c r="E535" s="57"/>
      <c r="F535" s="57"/>
    </row>
    <row r="536" spans="4:6" ht="9.75">
      <c r="D536" s="57"/>
      <c r="E536" s="57"/>
      <c r="F536" s="57"/>
    </row>
    <row r="537" spans="4:6" ht="9.75">
      <c r="D537" s="57"/>
      <c r="E537" s="57"/>
      <c r="F537" s="57"/>
    </row>
    <row r="538" spans="4:6" ht="9.75">
      <c r="D538" s="57"/>
      <c r="E538" s="57"/>
      <c r="F538" s="57"/>
    </row>
    <row r="539" spans="4:6" ht="9.75">
      <c r="D539" s="57"/>
      <c r="E539" s="57"/>
      <c r="F539" s="57"/>
    </row>
    <row r="540" spans="4:6" ht="9.75">
      <c r="D540" s="57"/>
      <c r="E540" s="57"/>
      <c r="F540" s="57"/>
    </row>
    <row r="541" spans="4:6" ht="9.75">
      <c r="D541" s="57"/>
      <c r="E541" s="57"/>
      <c r="F541" s="57"/>
    </row>
    <row r="542" spans="4:6" ht="9.75">
      <c r="D542" s="57"/>
      <c r="E542" s="57"/>
      <c r="F542" s="57"/>
    </row>
    <row r="543" spans="4:6" ht="9.75">
      <c r="D543" s="57"/>
      <c r="E543" s="57"/>
      <c r="F543" s="57"/>
    </row>
    <row r="544" spans="4:6" ht="9.75">
      <c r="D544" s="57"/>
      <c r="E544" s="57"/>
      <c r="F544" s="57"/>
    </row>
    <row r="545" spans="4:6" ht="9.75">
      <c r="D545" s="57"/>
      <c r="E545" s="57"/>
      <c r="F545" s="57"/>
    </row>
    <row r="546" spans="4:6" ht="9.75">
      <c r="D546" s="57"/>
      <c r="E546" s="57"/>
      <c r="F546" s="57"/>
    </row>
    <row r="547" spans="4:6" ht="9.75">
      <c r="D547" s="57"/>
      <c r="E547" s="57"/>
      <c r="F547" s="57"/>
    </row>
    <row r="548" spans="4:6" ht="9.75">
      <c r="D548" s="57"/>
      <c r="E548" s="57"/>
      <c r="F548" s="57"/>
    </row>
    <row r="549" spans="4:6" ht="9.75">
      <c r="D549" s="57"/>
      <c r="E549" s="57"/>
      <c r="F549" s="57"/>
    </row>
    <row r="550" spans="4:6" ht="9.75">
      <c r="D550" s="57"/>
      <c r="E550" s="57"/>
      <c r="F550" s="57"/>
    </row>
    <row r="551" spans="4:6" ht="9.75">
      <c r="D551" s="57"/>
      <c r="E551" s="57"/>
      <c r="F551" s="57"/>
    </row>
    <row r="552" spans="4:6" ht="9.75">
      <c r="D552" s="57"/>
      <c r="E552" s="57"/>
      <c r="F552" s="57"/>
    </row>
    <row r="553" spans="4:6" ht="9.75">
      <c r="D553" s="57"/>
      <c r="E553" s="57"/>
      <c r="F553" s="57"/>
    </row>
    <row r="554" spans="4:6" ht="9.75">
      <c r="D554" s="57"/>
      <c r="E554" s="57"/>
      <c r="F554" s="57"/>
    </row>
    <row r="555" spans="4:6" ht="9.75">
      <c r="D555" s="57"/>
      <c r="E555" s="57"/>
      <c r="F555" s="57"/>
    </row>
    <row r="556" spans="4:6" ht="9.75">
      <c r="D556" s="57"/>
      <c r="E556" s="57"/>
      <c r="F556" s="57"/>
    </row>
    <row r="557" spans="4:6" ht="9.75">
      <c r="D557" s="57"/>
      <c r="E557" s="57"/>
      <c r="F557" s="57"/>
    </row>
    <row r="558" spans="4:6" ht="9.75">
      <c r="D558" s="57"/>
      <c r="E558" s="57"/>
      <c r="F558" s="57"/>
    </row>
    <row r="559" spans="4:6" ht="9.75">
      <c r="D559" s="57"/>
      <c r="E559" s="57"/>
      <c r="F559" s="57"/>
    </row>
    <row r="560" spans="4:6" ht="9.75">
      <c r="D560" s="57"/>
      <c r="E560" s="57"/>
      <c r="F560" s="57"/>
    </row>
    <row r="561" spans="4:6" ht="9.75">
      <c r="D561" s="57"/>
      <c r="E561" s="57"/>
      <c r="F561" s="57"/>
    </row>
    <row r="562" spans="4:6" ht="9.75">
      <c r="D562" s="57"/>
      <c r="E562" s="57"/>
      <c r="F562" s="57"/>
    </row>
    <row r="563" spans="4:6" ht="9.75">
      <c r="D563" s="57"/>
      <c r="E563" s="57"/>
      <c r="F563" s="57"/>
    </row>
    <row r="564" spans="4:6" ht="9.75">
      <c r="D564" s="57"/>
      <c r="E564" s="57"/>
      <c r="F564" s="57"/>
    </row>
    <row r="565" spans="4:6" ht="9.75">
      <c r="D565" s="57"/>
      <c r="E565" s="57"/>
      <c r="F565" s="57"/>
    </row>
    <row r="566" spans="4:6" ht="9.75">
      <c r="D566" s="57"/>
      <c r="E566" s="57"/>
      <c r="F566" s="57"/>
    </row>
    <row r="567" spans="4:6" ht="9.75">
      <c r="D567" s="57"/>
      <c r="E567" s="57"/>
      <c r="F567" s="57"/>
    </row>
    <row r="568" spans="4:6" ht="9.75">
      <c r="D568" s="57"/>
      <c r="E568" s="57"/>
      <c r="F568" s="57"/>
    </row>
    <row r="569" spans="4:6" ht="9.75">
      <c r="D569" s="57"/>
      <c r="E569" s="57"/>
      <c r="F569" s="57"/>
    </row>
    <row r="570" spans="4:6" ht="9.75">
      <c r="D570" s="57"/>
      <c r="E570" s="57"/>
      <c r="F570" s="57"/>
    </row>
    <row r="571" spans="4:6" ht="9.75">
      <c r="D571" s="57"/>
      <c r="E571" s="57"/>
      <c r="F571" s="57"/>
    </row>
    <row r="572" spans="4:6" ht="9.75">
      <c r="D572" s="57"/>
      <c r="E572" s="57"/>
      <c r="F572" s="57"/>
    </row>
    <row r="573" spans="4:6" ht="9.75">
      <c r="D573" s="57"/>
      <c r="E573" s="57"/>
      <c r="F573" s="57"/>
    </row>
    <row r="574" spans="4:6" ht="9.75">
      <c r="D574" s="57"/>
      <c r="E574" s="57"/>
      <c r="F574" s="57"/>
    </row>
    <row r="575" spans="4:6" ht="9.75">
      <c r="D575" s="57"/>
      <c r="E575" s="57"/>
      <c r="F575" s="57"/>
    </row>
    <row r="576" spans="4:6" ht="9.75">
      <c r="D576" s="57"/>
      <c r="E576" s="57"/>
      <c r="F576" s="57"/>
    </row>
    <row r="577" spans="4:6" ht="9.75">
      <c r="D577" s="57"/>
      <c r="E577" s="57"/>
      <c r="F577" s="57"/>
    </row>
    <row r="578" spans="4:6" ht="9.75">
      <c r="D578" s="57"/>
      <c r="E578" s="57"/>
      <c r="F578" s="57"/>
    </row>
    <row r="579" spans="4:6" ht="9.75">
      <c r="D579" s="57"/>
      <c r="E579" s="57"/>
      <c r="F579" s="57"/>
    </row>
    <row r="580" spans="4:6" ht="9.75">
      <c r="D580" s="57"/>
      <c r="E580" s="57"/>
      <c r="F580" s="57"/>
    </row>
    <row r="581" spans="4:6" ht="9.75">
      <c r="D581" s="57"/>
      <c r="E581" s="57"/>
      <c r="F581" s="57"/>
    </row>
    <row r="582" spans="4:6" ht="9.75">
      <c r="D582" s="57"/>
      <c r="E582" s="57"/>
      <c r="F582" s="57"/>
    </row>
    <row r="583" spans="4:6" ht="9.75">
      <c r="D583" s="57"/>
      <c r="E583" s="57"/>
      <c r="F583" s="57"/>
    </row>
    <row r="584" spans="4:6" ht="9.75">
      <c r="D584" s="57"/>
      <c r="E584" s="57"/>
      <c r="F584" s="57"/>
    </row>
    <row r="585" spans="4:6" ht="9.75">
      <c r="D585" s="57"/>
      <c r="E585" s="57"/>
      <c r="F585" s="57"/>
    </row>
    <row r="586" spans="4:6" ht="9.75">
      <c r="D586" s="57"/>
      <c r="E586" s="57"/>
      <c r="F586" s="57"/>
    </row>
    <row r="587" spans="4:6" ht="9.75">
      <c r="D587" s="57"/>
      <c r="E587" s="57"/>
      <c r="F587" s="57"/>
    </row>
    <row r="588" spans="4:6" ht="9.75">
      <c r="D588" s="57"/>
      <c r="E588" s="57"/>
      <c r="F588" s="57"/>
    </row>
    <row r="589" spans="4:6" ht="9.75">
      <c r="D589" s="57"/>
      <c r="E589" s="57"/>
      <c r="F589" s="57"/>
    </row>
    <row r="590" spans="4:6" ht="9.75">
      <c r="D590" s="57"/>
      <c r="E590" s="57"/>
      <c r="F590" s="57"/>
    </row>
    <row r="591" spans="4:6" ht="9.75">
      <c r="D591" s="57"/>
      <c r="E591" s="57"/>
      <c r="F591" s="57"/>
    </row>
    <row r="592" spans="4:6" ht="9.75">
      <c r="D592" s="57"/>
      <c r="E592" s="57"/>
      <c r="F592" s="57"/>
    </row>
    <row r="593" spans="4:6" ht="9.75">
      <c r="D593" s="57"/>
      <c r="E593" s="57"/>
      <c r="F593" s="57"/>
    </row>
    <row r="594" spans="4:6" ht="9.75">
      <c r="D594" s="57"/>
      <c r="E594" s="57"/>
      <c r="F594" s="57"/>
    </row>
    <row r="595" spans="4:6" ht="9.75">
      <c r="D595" s="57"/>
      <c r="E595" s="57"/>
      <c r="F595" s="57"/>
    </row>
    <row r="596" spans="4:6" ht="9.75">
      <c r="D596" s="57"/>
      <c r="E596" s="57"/>
      <c r="F596" s="57"/>
    </row>
    <row r="597" spans="4:6" ht="9.75">
      <c r="D597" s="57"/>
      <c r="E597" s="57"/>
      <c r="F597" s="57"/>
    </row>
    <row r="598" spans="4:6" ht="9.75">
      <c r="D598" s="57"/>
      <c r="E598" s="57"/>
      <c r="F598" s="57"/>
    </row>
    <row r="599" spans="4:6" ht="9.75">
      <c r="D599" s="57"/>
      <c r="E599" s="57"/>
      <c r="F599" s="57"/>
    </row>
    <row r="600" spans="4:6" ht="9.75">
      <c r="D600" s="57"/>
      <c r="E600" s="57"/>
      <c r="F600" s="57"/>
    </row>
    <row r="601" spans="4:6" ht="9.75">
      <c r="D601" s="57"/>
      <c r="E601" s="57"/>
      <c r="F601" s="57"/>
    </row>
    <row r="602" spans="4:6" ht="9.75">
      <c r="D602" s="57"/>
      <c r="E602" s="57"/>
      <c r="F602" s="57"/>
    </row>
    <row r="603" spans="4:6" ht="9.75">
      <c r="D603" s="57"/>
      <c r="E603" s="57"/>
      <c r="F603" s="57"/>
    </row>
    <row r="604" spans="4:6" ht="9.75">
      <c r="D604" s="57"/>
      <c r="E604" s="57"/>
      <c r="F604" s="57"/>
    </row>
    <row r="605" spans="4:6" ht="9.75">
      <c r="D605" s="57"/>
      <c r="E605" s="57"/>
      <c r="F605" s="57"/>
    </row>
    <row r="606" spans="4:6" ht="9.75">
      <c r="D606" s="57"/>
      <c r="E606" s="57"/>
      <c r="F606" s="57"/>
    </row>
    <row r="607" spans="4:6" ht="9.75">
      <c r="D607" s="57"/>
      <c r="E607" s="57"/>
      <c r="F607" s="57"/>
    </row>
    <row r="608" spans="4:6" ht="9.75">
      <c r="D608" s="57"/>
      <c r="E608" s="57"/>
      <c r="F608" s="57"/>
    </row>
    <row r="609" spans="4:6" ht="9.75">
      <c r="D609" s="57"/>
      <c r="E609" s="57"/>
      <c r="F609" s="57"/>
    </row>
    <row r="610" spans="4:6" ht="9.75">
      <c r="D610" s="57"/>
      <c r="E610" s="57"/>
      <c r="F610" s="57"/>
    </row>
    <row r="611" spans="4:6" ht="9.75">
      <c r="D611" s="57"/>
      <c r="E611" s="57"/>
      <c r="F611" s="57"/>
    </row>
    <row r="612" spans="4:6" ht="9.75">
      <c r="D612" s="57"/>
      <c r="E612" s="57"/>
      <c r="F612" s="57"/>
    </row>
    <row r="613" spans="4:6" ht="9.75">
      <c r="D613" s="57"/>
      <c r="E613" s="57"/>
      <c r="F613" s="57"/>
    </row>
    <row r="614" spans="4:6" ht="9.75">
      <c r="D614" s="57"/>
      <c r="E614" s="57"/>
      <c r="F614" s="57"/>
    </row>
    <row r="615" spans="4:6" ht="9.75">
      <c r="D615" s="57"/>
      <c r="E615" s="57"/>
      <c r="F615" s="57"/>
    </row>
    <row r="616" spans="4:6" ht="9.75">
      <c r="D616" s="57"/>
      <c r="E616" s="57"/>
      <c r="F616" s="57"/>
    </row>
    <row r="617" spans="4:6" ht="9.75">
      <c r="D617" s="57"/>
      <c r="E617" s="57"/>
      <c r="F617" s="57"/>
    </row>
    <row r="618" spans="4:6" ht="9.75">
      <c r="D618" s="57"/>
      <c r="E618" s="57"/>
      <c r="F618" s="57"/>
    </row>
    <row r="619" spans="4:6" ht="9.75">
      <c r="D619" s="57"/>
      <c r="E619" s="57"/>
      <c r="F619" s="57"/>
    </row>
    <row r="620" spans="4:6" ht="9.75">
      <c r="D620" s="57"/>
      <c r="E620" s="57"/>
      <c r="F620" s="57"/>
    </row>
    <row r="621" spans="4:6" ht="9.75">
      <c r="D621" s="57"/>
      <c r="E621" s="57"/>
      <c r="F621" s="57"/>
    </row>
    <row r="622" spans="4:6" ht="9.75">
      <c r="D622" s="57"/>
      <c r="E622" s="57"/>
      <c r="F622" s="57"/>
    </row>
    <row r="623" spans="4:6" ht="9.75">
      <c r="D623" s="57"/>
      <c r="E623" s="57"/>
      <c r="F623" s="57"/>
    </row>
    <row r="624" spans="4:6" ht="9.75">
      <c r="D624" s="57"/>
      <c r="E624" s="57"/>
      <c r="F624" s="57"/>
    </row>
    <row r="625" spans="4:6" ht="9.75">
      <c r="D625" s="57"/>
      <c r="E625" s="57"/>
      <c r="F625" s="57"/>
    </row>
    <row r="626" spans="4:6" ht="9.75">
      <c r="D626" s="57"/>
      <c r="E626" s="57"/>
      <c r="F626" s="57"/>
    </row>
    <row r="627" spans="4:6" ht="9.75">
      <c r="D627" s="57"/>
      <c r="E627" s="57"/>
      <c r="F627" s="57"/>
    </row>
    <row r="628" spans="4:6" ht="9.75">
      <c r="D628" s="57"/>
      <c r="E628" s="57"/>
      <c r="F628" s="57"/>
    </row>
    <row r="629" spans="4:6" ht="9.75">
      <c r="D629" s="57"/>
      <c r="E629" s="57"/>
      <c r="F629" s="57"/>
    </row>
    <row r="630" spans="4:6" ht="9.75">
      <c r="D630" s="57"/>
      <c r="E630" s="57"/>
      <c r="F630" s="57"/>
    </row>
    <row r="631" spans="4:6" ht="9.75">
      <c r="D631" s="57"/>
      <c r="E631" s="57"/>
      <c r="F631" s="57"/>
    </row>
    <row r="632" spans="4:6" ht="9.75">
      <c r="D632" s="57"/>
      <c r="E632" s="57"/>
      <c r="F632" s="57"/>
    </row>
    <row r="633" spans="4:6" ht="9.75">
      <c r="D633" s="57"/>
      <c r="E633" s="57"/>
      <c r="F633" s="57"/>
    </row>
    <row r="634" spans="4:6" ht="9.75">
      <c r="D634" s="57"/>
      <c r="E634" s="57"/>
      <c r="F634" s="57"/>
    </row>
    <row r="635" spans="4:6" ht="9.75">
      <c r="D635" s="57"/>
      <c r="E635" s="57"/>
      <c r="F635" s="57"/>
    </row>
    <row r="636" spans="4:6" ht="9.75">
      <c r="D636" s="57"/>
      <c r="E636" s="57"/>
      <c r="F636" s="57"/>
    </row>
    <row r="637" spans="4:6" ht="9.75">
      <c r="D637" s="57"/>
      <c r="E637" s="57"/>
      <c r="F637" s="57"/>
    </row>
    <row r="638" spans="4:6" ht="9.75">
      <c r="D638" s="57"/>
      <c r="E638" s="57"/>
      <c r="F638" s="57"/>
    </row>
    <row r="639" spans="4:6" ht="9.75">
      <c r="D639" s="57"/>
      <c r="E639" s="57"/>
      <c r="F639" s="57"/>
    </row>
    <row r="640" spans="4:6" ht="9.75">
      <c r="D640" s="57"/>
      <c r="E640" s="57"/>
      <c r="F640" s="57"/>
    </row>
    <row r="641" spans="4:6" ht="9.75">
      <c r="D641" s="57"/>
      <c r="E641" s="57"/>
      <c r="F641" s="57"/>
    </row>
    <row r="642" spans="4:6" ht="9.75">
      <c r="D642" s="57"/>
      <c r="E642" s="57"/>
      <c r="F642" s="57"/>
    </row>
    <row r="643" spans="4:6" ht="9.75">
      <c r="D643" s="57"/>
      <c r="E643" s="57"/>
      <c r="F643" s="57"/>
    </row>
    <row r="644" spans="4:6" ht="9.75">
      <c r="D644" s="57"/>
      <c r="E644" s="57"/>
      <c r="F644" s="57"/>
    </row>
    <row r="645" spans="4:6" ht="9.75">
      <c r="D645" s="57"/>
      <c r="E645" s="57"/>
      <c r="F645" s="57"/>
    </row>
    <row r="646" spans="4:6" ht="9.75">
      <c r="D646" s="57"/>
      <c r="E646" s="57"/>
      <c r="F646" s="57"/>
    </row>
    <row r="647" spans="4:6" ht="9.75">
      <c r="D647" s="57"/>
      <c r="E647" s="57"/>
      <c r="F647" s="57"/>
    </row>
    <row r="648" spans="4:6" ht="9.75">
      <c r="D648" s="57"/>
      <c r="E648" s="57"/>
      <c r="F648" s="57"/>
    </row>
    <row r="649" spans="4:6" ht="9.75">
      <c r="D649" s="57"/>
      <c r="E649" s="57"/>
      <c r="F649" s="57"/>
    </row>
    <row r="650" spans="4:6" ht="9.75">
      <c r="D650" s="57"/>
      <c r="E650" s="57"/>
      <c r="F650" s="57"/>
    </row>
    <row r="651" spans="4:6" ht="9.75">
      <c r="D651" s="57"/>
      <c r="E651" s="57"/>
      <c r="F651" s="57"/>
    </row>
    <row r="652" spans="4:6" ht="9.75">
      <c r="D652" s="57"/>
      <c r="E652" s="57"/>
      <c r="F652" s="57"/>
    </row>
    <row r="653" spans="4:6" ht="9.75">
      <c r="D653" s="57"/>
      <c r="E653" s="57"/>
      <c r="F653" s="57"/>
    </row>
    <row r="654" spans="4:6" ht="9.75">
      <c r="D654" s="57"/>
      <c r="E654" s="57"/>
      <c r="F654" s="57"/>
    </row>
    <row r="655" spans="4:6" ht="9.75">
      <c r="D655" s="57"/>
      <c r="E655" s="57"/>
      <c r="F655" s="57"/>
    </row>
    <row r="656" spans="4:6" ht="9.75">
      <c r="D656" s="57"/>
      <c r="E656" s="57"/>
      <c r="F656" s="57"/>
    </row>
    <row r="657" spans="4:6" ht="9.75">
      <c r="D657" s="57"/>
      <c r="E657" s="57"/>
      <c r="F657" s="57"/>
    </row>
    <row r="658" spans="4:6" ht="9.75">
      <c r="D658" s="57"/>
      <c r="E658" s="57"/>
      <c r="F658" s="57"/>
    </row>
    <row r="659" spans="4:6" ht="9.75">
      <c r="D659" s="57"/>
      <c r="E659" s="57"/>
      <c r="F659" s="57"/>
    </row>
    <row r="660" spans="4:6" ht="9.75">
      <c r="D660" s="57"/>
      <c r="E660" s="57"/>
      <c r="F660" s="57"/>
    </row>
    <row r="661" spans="4:6" ht="9.75">
      <c r="D661" s="57"/>
      <c r="E661" s="57"/>
      <c r="F661" s="57"/>
    </row>
    <row r="662" spans="4:6" ht="9.75">
      <c r="D662" s="57"/>
      <c r="E662" s="57"/>
      <c r="F662" s="57"/>
    </row>
    <row r="663" spans="4:6" ht="9.75">
      <c r="D663" s="57"/>
      <c r="E663" s="57"/>
      <c r="F663" s="57"/>
    </row>
    <row r="664" spans="4:6" ht="9.75">
      <c r="D664" s="57"/>
      <c r="E664" s="57"/>
      <c r="F664" s="57"/>
    </row>
    <row r="665" spans="4:6" ht="9.75">
      <c r="D665" s="57"/>
      <c r="E665" s="57"/>
      <c r="F665" s="57"/>
    </row>
    <row r="666" spans="4:6" ht="9.75">
      <c r="D666" s="57"/>
      <c r="E666" s="57"/>
      <c r="F666" s="57"/>
    </row>
    <row r="667" spans="4:6" ht="9.75">
      <c r="D667" s="57"/>
      <c r="E667" s="57"/>
      <c r="F667" s="57"/>
    </row>
    <row r="668" spans="4:6" ht="9.75">
      <c r="D668" s="57"/>
      <c r="E668" s="57"/>
      <c r="F668" s="57"/>
    </row>
    <row r="669" spans="4:6" ht="9.75">
      <c r="D669" s="57"/>
      <c r="E669" s="57"/>
      <c r="F669" s="57"/>
    </row>
    <row r="670" spans="4:6" ht="9.75">
      <c r="D670" s="57"/>
      <c r="E670" s="57"/>
      <c r="F670" s="57"/>
    </row>
    <row r="671" spans="4:6" ht="9.75">
      <c r="D671" s="57"/>
      <c r="E671" s="57"/>
      <c r="F671" s="57"/>
    </row>
    <row r="672" spans="4:6" ht="9.75">
      <c r="D672" s="57"/>
      <c r="E672" s="57"/>
      <c r="F672" s="57"/>
    </row>
    <row r="673" spans="4:6" ht="9.75">
      <c r="D673" s="57"/>
      <c r="E673" s="57"/>
      <c r="F673" s="57"/>
    </row>
    <row r="674" spans="4:6" ht="9.75">
      <c r="D674" s="57"/>
      <c r="E674" s="57"/>
      <c r="F674" s="57"/>
    </row>
    <row r="675" spans="4:6" ht="9.75">
      <c r="D675" s="57"/>
      <c r="E675" s="57"/>
      <c r="F675" s="57"/>
    </row>
    <row r="676" spans="4:6" ht="9.75">
      <c r="D676" s="57"/>
      <c r="E676" s="57"/>
      <c r="F676" s="57"/>
    </row>
    <row r="677" spans="4:6" ht="9.75">
      <c r="D677" s="57"/>
      <c r="E677" s="57"/>
      <c r="F677" s="57"/>
    </row>
    <row r="678" spans="4:6" ht="9.75">
      <c r="D678" s="57"/>
      <c r="E678" s="57"/>
      <c r="F678" s="57"/>
    </row>
    <row r="679" spans="4:6" ht="9.75">
      <c r="D679" s="57"/>
      <c r="E679" s="57"/>
      <c r="F679" s="57"/>
    </row>
    <row r="680" spans="4:6" ht="9.75">
      <c r="D680" s="57"/>
      <c r="E680" s="57"/>
      <c r="F680" s="57"/>
    </row>
    <row r="681" spans="4:6" ht="9.75">
      <c r="D681" s="57"/>
      <c r="E681" s="57"/>
      <c r="F681" s="57"/>
    </row>
    <row r="682" spans="4:6" ht="9.75">
      <c r="D682" s="57"/>
      <c r="E682" s="57"/>
      <c r="F682" s="57"/>
    </row>
    <row r="683" spans="4:6" ht="9.75">
      <c r="D683" s="57"/>
      <c r="E683" s="57"/>
      <c r="F683" s="57"/>
    </row>
    <row r="684" spans="4:6" ht="9.75">
      <c r="D684" s="57"/>
      <c r="E684" s="57"/>
      <c r="F684" s="57"/>
    </row>
    <row r="685" spans="4:6" ht="9.75">
      <c r="D685" s="57"/>
      <c r="E685" s="57"/>
      <c r="F685" s="57"/>
    </row>
    <row r="686" spans="4:6" ht="9.75">
      <c r="D686" s="57"/>
      <c r="E686" s="57"/>
      <c r="F686" s="57"/>
    </row>
    <row r="687" spans="4:6" ht="9.75">
      <c r="D687" s="57"/>
      <c r="E687" s="57"/>
      <c r="F687" s="57"/>
    </row>
    <row r="688" spans="4:6" ht="9.75">
      <c r="D688" s="57"/>
      <c r="E688" s="57"/>
      <c r="F688" s="57"/>
    </row>
    <row r="689" spans="4:6" ht="9.75">
      <c r="D689" s="57"/>
      <c r="E689" s="57"/>
      <c r="F689" s="57"/>
    </row>
    <row r="690" spans="4:6" ht="9.75">
      <c r="D690" s="57"/>
      <c r="E690" s="57"/>
      <c r="F690" s="57"/>
    </row>
    <row r="691" spans="4:6" ht="9.75">
      <c r="D691" s="57"/>
      <c r="E691" s="57"/>
      <c r="F691" s="57"/>
    </row>
    <row r="692" spans="4:6" ht="9.75">
      <c r="D692" s="57"/>
      <c r="E692" s="57"/>
      <c r="F692" s="57"/>
    </row>
    <row r="693" spans="4:6" ht="9.75">
      <c r="D693" s="57"/>
      <c r="E693" s="57"/>
      <c r="F693" s="57"/>
    </row>
    <row r="694" spans="4:6" ht="9.75">
      <c r="D694" s="57"/>
      <c r="E694" s="57"/>
      <c r="F694" s="57"/>
    </row>
    <row r="695" spans="4:6" ht="9.75">
      <c r="D695" s="57"/>
      <c r="E695" s="57"/>
      <c r="F695" s="57"/>
    </row>
    <row r="696" spans="4:6" ht="9.75">
      <c r="D696" s="57"/>
      <c r="E696" s="57"/>
      <c r="F696" s="57"/>
    </row>
    <row r="697" spans="4:6" ht="9.75">
      <c r="D697" s="57"/>
      <c r="E697" s="57"/>
      <c r="F697" s="57"/>
    </row>
    <row r="698" spans="4:6" ht="9.75">
      <c r="D698" s="57"/>
      <c r="E698" s="57"/>
      <c r="F698" s="57"/>
    </row>
    <row r="699" spans="4:6" ht="9.75">
      <c r="D699" s="57"/>
      <c r="E699" s="57"/>
      <c r="F699" s="57"/>
    </row>
    <row r="700" spans="4:6" ht="9.75">
      <c r="D700" s="57"/>
      <c r="E700" s="57"/>
      <c r="F700" s="57"/>
    </row>
    <row r="701" spans="4:6" ht="9.75">
      <c r="D701" s="57"/>
      <c r="E701" s="57"/>
      <c r="F701" s="57"/>
    </row>
    <row r="702" spans="4:6" ht="9.75">
      <c r="D702" s="57"/>
      <c r="E702" s="57"/>
      <c r="F702" s="57"/>
    </row>
    <row r="703" spans="4:6" ht="9.75">
      <c r="D703" s="57"/>
      <c r="E703" s="57"/>
      <c r="F703" s="57"/>
    </row>
    <row r="704" spans="4:6" ht="9.75">
      <c r="D704" s="57"/>
      <c r="E704" s="57"/>
      <c r="F704" s="57"/>
    </row>
    <row r="705" spans="4:6" ht="9.75">
      <c r="D705" s="57"/>
      <c r="E705" s="57"/>
      <c r="F705" s="57"/>
    </row>
    <row r="706" spans="4:6" ht="9.75">
      <c r="D706" s="57"/>
      <c r="E706" s="57"/>
      <c r="F706" s="57"/>
    </row>
    <row r="707" spans="4:6" ht="9.75">
      <c r="D707" s="57"/>
      <c r="E707" s="57"/>
      <c r="F707" s="57"/>
    </row>
    <row r="708" spans="4:6" ht="9.75">
      <c r="D708" s="57"/>
      <c r="E708" s="57"/>
      <c r="F708" s="57"/>
    </row>
    <row r="709" spans="4:6" ht="9.75">
      <c r="D709" s="57"/>
      <c r="E709" s="57"/>
      <c r="F709" s="57"/>
    </row>
    <row r="710" spans="4:6" ht="9.75">
      <c r="D710" s="57"/>
      <c r="E710" s="57"/>
      <c r="F710" s="57"/>
    </row>
    <row r="711" spans="4:6" ht="9.75">
      <c r="D711" s="57"/>
      <c r="E711" s="57"/>
      <c r="F711" s="57"/>
    </row>
    <row r="712" spans="4:6" ht="9.75">
      <c r="D712" s="57"/>
      <c r="E712" s="57"/>
      <c r="F712" s="57"/>
    </row>
    <row r="713" spans="4:6" ht="9.75">
      <c r="D713" s="57"/>
      <c r="E713" s="57"/>
      <c r="F713" s="57"/>
    </row>
    <row r="714" spans="4:6" ht="9.75">
      <c r="D714" s="57"/>
      <c r="E714" s="57"/>
      <c r="F714" s="57"/>
    </row>
    <row r="715" spans="4:6" ht="9.75">
      <c r="D715" s="57"/>
      <c r="E715" s="57"/>
      <c r="F715" s="57"/>
    </row>
    <row r="716" spans="4:6" ht="9.75">
      <c r="D716" s="57"/>
      <c r="E716" s="57"/>
      <c r="F716" s="57"/>
    </row>
    <row r="717" spans="4:6" ht="9.75">
      <c r="D717" s="57"/>
      <c r="E717" s="57"/>
      <c r="F717" s="57"/>
    </row>
    <row r="718" spans="4:6" ht="9.75">
      <c r="D718" s="57"/>
      <c r="E718" s="57"/>
      <c r="F718" s="57"/>
    </row>
    <row r="719" spans="4:6" ht="9.75">
      <c r="D719" s="57"/>
      <c r="E719" s="57"/>
      <c r="F719" s="57"/>
    </row>
    <row r="720" spans="4:6" ht="9.75">
      <c r="D720" s="57"/>
      <c r="E720" s="57"/>
      <c r="F720" s="57"/>
    </row>
    <row r="721" spans="4:6" ht="9.75">
      <c r="D721" s="57"/>
      <c r="E721" s="57"/>
      <c r="F721" s="57"/>
    </row>
    <row r="722" spans="4:6" ht="9.75">
      <c r="D722" s="57"/>
      <c r="E722" s="57"/>
      <c r="F722" s="57"/>
    </row>
    <row r="723" spans="4:6" ht="9.75">
      <c r="D723" s="57"/>
      <c r="E723" s="57"/>
      <c r="F723" s="57"/>
    </row>
    <row r="724" spans="4:6" ht="9.75">
      <c r="D724" s="57"/>
      <c r="E724" s="57"/>
      <c r="F724" s="57"/>
    </row>
    <row r="725" spans="4:6" ht="9.75">
      <c r="D725" s="57"/>
      <c r="E725" s="57"/>
      <c r="F725" s="57"/>
    </row>
    <row r="726" spans="4:6" ht="9.75">
      <c r="D726" s="57"/>
      <c r="E726" s="57"/>
      <c r="F726" s="57"/>
    </row>
    <row r="727" spans="4:6" ht="9.75">
      <c r="D727" s="57"/>
      <c r="E727" s="57"/>
      <c r="F727" s="57"/>
    </row>
    <row r="728" spans="4:6" ht="9.75">
      <c r="D728" s="57"/>
      <c r="E728" s="57"/>
      <c r="F728" s="57"/>
    </row>
    <row r="729" spans="4:6" ht="9.75">
      <c r="D729" s="57"/>
      <c r="E729" s="57"/>
      <c r="F729" s="57"/>
    </row>
    <row r="730" spans="4:6" ht="9.75">
      <c r="D730" s="57"/>
      <c r="E730" s="57"/>
      <c r="F730" s="57"/>
    </row>
    <row r="731" spans="4:6" ht="9.75">
      <c r="D731" s="57"/>
      <c r="E731" s="57"/>
      <c r="F731" s="57"/>
    </row>
    <row r="732" spans="4:6" ht="9.75">
      <c r="D732" s="57"/>
      <c r="E732" s="57"/>
      <c r="F732" s="57"/>
    </row>
    <row r="733" spans="4:6" ht="9.75">
      <c r="D733" s="57"/>
      <c r="E733" s="57"/>
      <c r="F733" s="57"/>
    </row>
    <row r="734" spans="4:6" ht="9.75">
      <c r="D734" s="57"/>
      <c r="E734" s="57"/>
      <c r="F734" s="57"/>
    </row>
    <row r="735" spans="4:6" ht="9.75">
      <c r="D735" s="57"/>
      <c r="E735" s="57"/>
      <c r="F735" s="57"/>
    </row>
    <row r="736" spans="4:6" ht="9.75">
      <c r="D736" s="57"/>
      <c r="E736" s="57"/>
      <c r="F736" s="57"/>
    </row>
    <row r="737" spans="4:6" ht="9.75">
      <c r="D737" s="57"/>
      <c r="E737" s="57"/>
      <c r="F737" s="57"/>
    </row>
  </sheetData>
  <sheetProtection password="9F76" sheet="1" objects="1" scenarios="1" formatCells="0" formatColumns="0" formatRows="0"/>
  <mergeCells count="338">
    <mergeCell ref="A2:B2"/>
    <mergeCell ref="C2:F2"/>
    <mergeCell ref="B7:B8"/>
    <mergeCell ref="C7:C8"/>
    <mergeCell ref="C5:F5"/>
    <mergeCell ref="C3:F3"/>
    <mergeCell ref="C12:C13"/>
    <mergeCell ref="C14:C15"/>
    <mergeCell ref="A1:F1"/>
    <mergeCell ref="A4:B4"/>
    <mergeCell ref="C4:F4"/>
    <mergeCell ref="C10:C11"/>
    <mergeCell ref="D7:E7"/>
    <mergeCell ref="A5:B5"/>
    <mergeCell ref="A3:B3"/>
    <mergeCell ref="A7:A8"/>
    <mergeCell ref="C16:C17"/>
    <mergeCell ref="C18:C19"/>
    <mergeCell ref="C20:C21"/>
    <mergeCell ref="C22:C23"/>
    <mergeCell ref="C24:C25"/>
    <mergeCell ref="C26:C27"/>
    <mergeCell ref="C28:C29"/>
    <mergeCell ref="C30:C31"/>
    <mergeCell ref="C32:C33"/>
    <mergeCell ref="C34:C35"/>
    <mergeCell ref="C36:C37"/>
    <mergeCell ref="C38:C39"/>
    <mergeCell ref="C40:C41"/>
    <mergeCell ref="C42:C43"/>
    <mergeCell ref="C44:C45"/>
    <mergeCell ref="C46:C47"/>
    <mergeCell ref="C48:C49"/>
    <mergeCell ref="C50:C51"/>
    <mergeCell ref="C52:C53"/>
    <mergeCell ref="C54:C55"/>
    <mergeCell ref="C56:C57"/>
    <mergeCell ref="C58:C59"/>
    <mergeCell ref="C60:C61"/>
    <mergeCell ref="C62:C63"/>
    <mergeCell ref="C72:C73"/>
    <mergeCell ref="C74:C75"/>
    <mergeCell ref="C76:C77"/>
    <mergeCell ref="C64:C65"/>
    <mergeCell ref="C66:C67"/>
    <mergeCell ref="C68:C69"/>
    <mergeCell ref="C70:C71"/>
    <mergeCell ref="C78:C79"/>
    <mergeCell ref="C80:C81"/>
    <mergeCell ref="C82:C83"/>
    <mergeCell ref="C84:C85"/>
    <mergeCell ref="C86:C87"/>
    <mergeCell ref="C90:C91"/>
    <mergeCell ref="C92:C93"/>
    <mergeCell ref="C94:C95"/>
    <mergeCell ref="C96:C97"/>
    <mergeCell ref="C98:C99"/>
    <mergeCell ref="C100:C101"/>
    <mergeCell ref="C102:C103"/>
    <mergeCell ref="C106:C107"/>
    <mergeCell ref="C108:C109"/>
    <mergeCell ref="C110:C111"/>
    <mergeCell ref="C112:C113"/>
    <mergeCell ref="C124:C125"/>
    <mergeCell ref="C114:C115"/>
    <mergeCell ref="C116:C117"/>
    <mergeCell ref="C118:C119"/>
    <mergeCell ref="C120:C121"/>
    <mergeCell ref="E16:E17"/>
    <mergeCell ref="F16:F17"/>
    <mergeCell ref="E10:E11"/>
    <mergeCell ref="F10:F11"/>
    <mergeCell ref="E12:E13"/>
    <mergeCell ref="F12:F13"/>
    <mergeCell ref="E14:E15"/>
    <mergeCell ref="F14:F15"/>
    <mergeCell ref="E18:E19"/>
    <mergeCell ref="F18:F19"/>
    <mergeCell ref="E20:E21"/>
    <mergeCell ref="F20:F21"/>
    <mergeCell ref="E22:E23"/>
    <mergeCell ref="F22:F23"/>
    <mergeCell ref="E24:E25"/>
    <mergeCell ref="F24:F25"/>
    <mergeCell ref="E26:E27"/>
    <mergeCell ref="F26:F27"/>
    <mergeCell ref="E28:E29"/>
    <mergeCell ref="F28:F29"/>
    <mergeCell ref="E30:E31"/>
    <mergeCell ref="F30:F31"/>
    <mergeCell ref="E32:E33"/>
    <mergeCell ref="F32:F33"/>
    <mergeCell ref="E34:E35"/>
    <mergeCell ref="F34:F35"/>
    <mergeCell ref="E36:E37"/>
    <mergeCell ref="F36:F37"/>
    <mergeCell ref="E38:E39"/>
    <mergeCell ref="F38:F39"/>
    <mergeCell ref="E40:E41"/>
    <mergeCell ref="F40:F41"/>
    <mergeCell ref="E42:E43"/>
    <mergeCell ref="F42:F43"/>
    <mergeCell ref="E44:E45"/>
    <mergeCell ref="F44:F45"/>
    <mergeCell ref="E46:E47"/>
    <mergeCell ref="F46:F47"/>
    <mergeCell ref="E48:E49"/>
    <mergeCell ref="F48:F49"/>
    <mergeCell ref="E50:E51"/>
    <mergeCell ref="F50:F51"/>
    <mergeCell ref="E52:E53"/>
    <mergeCell ref="F52:F53"/>
    <mergeCell ref="E54:E55"/>
    <mergeCell ref="F54:F55"/>
    <mergeCell ref="E56:E57"/>
    <mergeCell ref="F56:F57"/>
    <mergeCell ref="E58:E59"/>
    <mergeCell ref="F58:F59"/>
    <mergeCell ref="E60:E61"/>
    <mergeCell ref="F60:F61"/>
    <mergeCell ref="E62:E63"/>
    <mergeCell ref="F62:F63"/>
    <mergeCell ref="E64:E65"/>
    <mergeCell ref="F64:F65"/>
    <mergeCell ref="E66:E67"/>
    <mergeCell ref="F66:F67"/>
    <mergeCell ref="E68:E69"/>
    <mergeCell ref="F68:F69"/>
    <mergeCell ref="E74:E75"/>
    <mergeCell ref="F74:F75"/>
    <mergeCell ref="E70:E71"/>
    <mergeCell ref="F70:F71"/>
    <mergeCell ref="E72:E73"/>
    <mergeCell ref="F72:F73"/>
    <mergeCell ref="E76:E77"/>
    <mergeCell ref="F76:F77"/>
    <mergeCell ref="E78:E79"/>
    <mergeCell ref="F78:F79"/>
    <mergeCell ref="E80:E81"/>
    <mergeCell ref="F80:F81"/>
    <mergeCell ref="E82:E83"/>
    <mergeCell ref="F82:F83"/>
    <mergeCell ref="E84:E85"/>
    <mergeCell ref="F84:F85"/>
    <mergeCell ref="E86:E87"/>
    <mergeCell ref="F86:F87"/>
    <mergeCell ref="E90:E91"/>
    <mergeCell ref="F90:F91"/>
    <mergeCell ref="E92:E93"/>
    <mergeCell ref="F92:F93"/>
    <mergeCell ref="E94:E95"/>
    <mergeCell ref="F94:F95"/>
    <mergeCell ref="E96:E97"/>
    <mergeCell ref="F96:F97"/>
    <mergeCell ref="E98:E99"/>
    <mergeCell ref="F98:F99"/>
    <mergeCell ref="E100:E101"/>
    <mergeCell ref="F100:F101"/>
    <mergeCell ref="E102:E103"/>
    <mergeCell ref="F102:F103"/>
    <mergeCell ref="E106:E107"/>
    <mergeCell ref="F106:F107"/>
    <mergeCell ref="E108:E109"/>
    <mergeCell ref="F108:F109"/>
    <mergeCell ref="E110:E111"/>
    <mergeCell ref="F110:F111"/>
    <mergeCell ref="E112:E113"/>
    <mergeCell ref="F112:F113"/>
    <mergeCell ref="E114:E115"/>
    <mergeCell ref="F114:F115"/>
    <mergeCell ref="E116:E117"/>
    <mergeCell ref="F116:F117"/>
    <mergeCell ref="E118:E119"/>
    <mergeCell ref="F118:F119"/>
    <mergeCell ref="E124:E125"/>
    <mergeCell ref="F124:F125"/>
    <mergeCell ref="E126:E127"/>
    <mergeCell ref="F126:F127"/>
    <mergeCell ref="E120:E121"/>
    <mergeCell ref="F120:F121"/>
    <mergeCell ref="E122:E123"/>
    <mergeCell ref="F122:F123"/>
    <mergeCell ref="E128:E129"/>
    <mergeCell ref="F128:F129"/>
    <mergeCell ref="E132:E133"/>
    <mergeCell ref="F132:F133"/>
    <mergeCell ref="E130:E131"/>
    <mergeCell ref="F130:F131"/>
    <mergeCell ref="A10:A11"/>
    <mergeCell ref="B10:B11"/>
    <mergeCell ref="A12:A13"/>
    <mergeCell ref="B12:B13"/>
    <mergeCell ref="B14:B15"/>
    <mergeCell ref="A16:A17"/>
    <mergeCell ref="B16:B17"/>
    <mergeCell ref="C136:C137"/>
    <mergeCell ref="A14:A15"/>
    <mergeCell ref="C130:C131"/>
    <mergeCell ref="C132:C133"/>
    <mergeCell ref="C126:C127"/>
    <mergeCell ref="C128:C129"/>
    <mergeCell ref="C122:C123"/>
    <mergeCell ref="A18:A19"/>
    <mergeCell ref="B18:B19"/>
    <mergeCell ref="A20:A21"/>
    <mergeCell ref="B20:B21"/>
    <mergeCell ref="A22:A23"/>
    <mergeCell ref="B22:B23"/>
    <mergeCell ref="A24:A25"/>
    <mergeCell ref="B24:B25"/>
    <mergeCell ref="A26:A27"/>
    <mergeCell ref="B26:B27"/>
    <mergeCell ref="A28:A29"/>
    <mergeCell ref="B28:B29"/>
    <mergeCell ref="A30:A31"/>
    <mergeCell ref="B30:B31"/>
    <mergeCell ref="A32:A33"/>
    <mergeCell ref="B32:B33"/>
    <mergeCell ref="A34:A35"/>
    <mergeCell ref="B34:B35"/>
    <mergeCell ref="A36:A37"/>
    <mergeCell ref="B36:B37"/>
    <mergeCell ref="A38:A39"/>
    <mergeCell ref="B38:B39"/>
    <mergeCell ref="A40:A41"/>
    <mergeCell ref="B40:B41"/>
    <mergeCell ref="A42:A43"/>
    <mergeCell ref="B42:B43"/>
    <mergeCell ref="A44:A45"/>
    <mergeCell ref="B44:B45"/>
    <mergeCell ref="A46:A47"/>
    <mergeCell ref="B46:B47"/>
    <mergeCell ref="A48:A49"/>
    <mergeCell ref="B48:B49"/>
    <mergeCell ref="A50:A51"/>
    <mergeCell ref="B50:B51"/>
    <mergeCell ref="A52:A53"/>
    <mergeCell ref="B52:B53"/>
    <mergeCell ref="A54:A55"/>
    <mergeCell ref="B54:B55"/>
    <mergeCell ref="A56:A57"/>
    <mergeCell ref="B56:B57"/>
    <mergeCell ref="A58:A59"/>
    <mergeCell ref="B58:B59"/>
    <mergeCell ref="A60:A61"/>
    <mergeCell ref="B60:B61"/>
    <mergeCell ref="A62:A63"/>
    <mergeCell ref="B62:B63"/>
    <mergeCell ref="A64:A65"/>
    <mergeCell ref="B64:B65"/>
    <mergeCell ref="A66:A67"/>
    <mergeCell ref="B66:B67"/>
    <mergeCell ref="A68:A69"/>
    <mergeCell ref="B68:B69"/>
    <mergeCell ref="A74:A75"/>
    <mergeCell ref="B74:B75"/>
    <mergeCell ref="A70:A71"/>
    <mergeCell ref="B70:B71"/>
    <mergeCell ref="A72:A73"/>
    <mergeCell ref="B72:B73"/>
    <mergeCell ref="A76:A77"/>
    <mergeCell ref="B76:B77"/>
    <mergeCell ref="A78:A79"/>
    <mergeCell ref="B78:B79"/>
    <mergeCell ref="A80:A81"/>
    <mergeCell ref="B80:B81"/>
    <mergeCell ref="A82:A83"/>
    <mergeCell ref="B82:B83"/>
    <mergeCell ref="A84:A85"/>
    <mergeCell ref="B84:B85"/>
    <mergeCell ref="A86:A87"/>
    <mergeCell ref="B86:B87"/>
    <mergeCell ref="A90:A91"/>
    <mergeCell ref="B90:B91"/>
    <mergeCell ref="A92:A93"/>
    <mergeCell ref="B92:B93"/>
    <mergeCell ref="A94:A95"/>
    <mergeCell ref="B94:B95"/>
    <mergeCell ref="A96:A97"/>
    <mergeCell ref="B96:B97"/>
    <mergeCell ref="A98:A99"/>
    <mergeCell ref="B98:B99"/>
    <mergeCell ref="A100:A101"/>
    <mergeCell ref="B100:B101"/>
    <mergeCell ref="A102:A103"/>
    <mergeCell ref="B102:B103"/>
    <mergeCell ref="A106:A107"/>
    <mergeCell ref="B106:B107"/>
    <mergeCell ref="A108:A109"/>
    <mergeCell ref="B108:B109"/>
    <mergeCell ref="A110:A111"/>
    <mergeCell ref="B110:B111"/>
    <mergeCell ref="A112:A113"/>
    <mergeCell ref="B112:B113"/>
    <mergeCell ref="A114:A115"/>
    <mergeCell ref="B114:B115"/>
    <mergeCell ref="A116:A117"/>
    <mergeCell ref="B116:B117"/>
    <mergeCell ref="A118:A119"/>
    <mergeCell ref="B118:B119"/>
    <mergeCell ref="A120:A121"/>
    <mergeCell ref="B120:B121"/>
    <mergeCell ref="A122:A123"/>
    <mergeCell ref="B122:B123"/>
    <mergeCell ref="A124:A125"/>
    <mergeCell ref="B124:B125"/>
    <mergeCell ref="A126:A127"/>
    <mergeCell ref="B126:B127"/>
    <mergeCell ref="A134:A135"/>
    <mergeCell ref="B134:B135"/>
    <mergeCell ref="C134:C135"/>
    <mergeCell ref="E134:E135"/>
    <mergeCell ref="A128:A129"/>
    <mergeCell ref="B128:B129"/>
    <mergeCell ref="A130:A131"/>
    <mergeCell ref="B130:B131"/>
    <mergeCell ref="A132:A133"/>
    <mergeCell ref="B132:B133"/>
    <mergeCell ref="F134:F135"/>
    <mergeCell ref="A138:A139"/>
    <mergeCell ref="B138:B139"/>
    <mergeCell ref="C138:C139"/>
    <mergeCell ref="E138:E139"/>
    <mergeCell ref="F138:F139"/>
    <mergeCell ref="E136:E137"/>
    <mergeCell ref="F136:F137"/>
    <mergeCell ref="A136:A137"/>
    <mergeCell ref="B136:B137"/>
    <mergeCell ref="F88:F89"/>
    <mergeCell ref="A104:A105"/>
    <mergeCell ref="B104:B105"/>
    <mergeCell ref="C104:C105"/>
    <mergeCell ref="E104:E105"/>
    <mergeCell ref="F104:F105"/>
    <mergeCell ref="A88:A89"/>
    <mergeCell ref="B88:B89"/>
    <mergeCell ref="C88:C89"/>
    <mergeCell ref="E88:E89"/>
  </mergeCells>
  <printOptions/>
  <pageMargins left="0.1968503937007874" right="0.1968503937007874" top="0.7874015748031497" bottom="0.5905511811023623" header="0.5118110236220472" footer="0.5118110236220472"/>
  <pageSetup horizontalDpi="600" verticalDpi="600" orientation="portrait" paperSize="9" r:id="rId1"/>
  <ignoredErrors>
    <ignoredError sqref="E30 E50 E84 E118" formula="1"/>
  </ignoredErrors>
</worksheet>
</file>

<file path=xl/worksheets/sheet4.xml><?xml version="1.0" encoding="utf-8"?>
<worksheet xmlns="http://schemas.openxmlformats.org/spreadsheetml/2006/main" xmlns:r="http://schemas.openxmlformats.org/officeDocument/2006/relationships">
  <sheetPr>
    <tabColor indexed="10"/>
  </sheetPr>
  <dimension ref="A1:G67"/>
  <sheetViews>
    <sheetView showGridLines="0" zoomScale="115" zoomScaleNormal="115" zoomScalePageLayoutView="0" workbookViewId="0" topLeftCell="A1">
      <pane ySplit="7" topLeftCell="A8" activePane="bottomLeft" state="frozen"/>
      <selection pane="topLeft" activeCell="A1" sqref="A1"/>
      <selection pane="bottomLeft" activeCell="A1" sqref="A1:E1"/>
    </sheetView>
  </sheetViews>
  <sheetFormatPr defaultColWidth="9.140625" defaultRowHeight="12.75"/>
  <cols>
    <col min="1" max="1" width="5.00390625" style="50" customWidth="1"/>
    <col min="2" max="2" width="41.421875" style="58" customWidth="1"/>
    <col min="3" max="3" width="5.140625" style="56" bestFit="1" customWidth="1"/>
    <col min="4" max="4" width="16.421875" style="50" bestFit="1" customWidth="1"/>
    <col min="5" max="5" width="15.8515625" style="50" bestFit="1" customWidth="1"/>
    <col min="6" max="16384" width="9.140625" style="50" customWidth="1"/>
  </cols>
  <sheetData>
    <row r="1" spans="1:5" s="49" customFormat="1" ht="12" thickBot="1">
      <c r="A1" s="642" t="s">
        <v>28</v>
      </c>
      <c r="B1" s="642"/>
      <c r="C1" s="642"/>
      <c r="D1" s="642"/>
      <c r="E1" s="642"/>
    </row>
    <row r="2" spans="1:5" s="49" customFormat="1" ht="13.5" thickBot="1">
      <c r="A2" s="657" t="s">
        <v>462</v>
      </c>
      <c r="B2" s="657"/>
      <c r="C2" s="659" t="s">
        <v>851</v>
      </c>
      <c r="D2" s="660"/>
      <c r="E2" s="661"/>
    </row>
    <row r="3" spans="1:7" ht="12.75">
      <c r="A3" s="657" t="s">
        <v>463</v>
      </c>
      <c r="B3" s="657"/>
      <c r="C3" s="659" t="s">
        <v>426</v>
      </c>
      <c r="D3" s="660"/>
      <c r="E3" s="661"/>
      <c r="F3" s="86"/>
      <c r="G3" s="86"/>
    </row>
    <row r="4" spans="1:5" ht="15.75">
      <c r="A4" s="657" t="s">
        <v>616</v>
      </c>
      <c r="B4" s="657"/>
      <c r="C4" s="585" t="str">
        <f>IF(ISBLANK(Ročná_správa!B12),"  ",Ročná_správa!B12)</f>
        <v>Hydromeliorácie a.s.</v>
      </c>
      <c r="D4" s="287"/>
      <c r="E4" s="288"/>
    </row>
    <row r="5" spans="1:5" ht="15.75">
      <c r="A5" s="657" t="s">
        <v>370</v>
      </c>
      <c r="B5" s="658"/>
      <c r="C5" s="585" t="str">
        <f>IF(ISBLANK(Ročná_správa!E6),"  ",Ročná_správa!E6)</f>
        <v>31410031</v>
      </c>
      <c r="D5" s="287"/>
      <c r="E5" s="288"/>
    </row>
    <row r="7" spans="1:5" ht="27">
      <c r="A7" s="59" t="s">
        <v>257</v>
      </c>
      <c r="B7" s="59" t="s">
        <v>299</v>
      </c>
      <c r="C7" s="60" t="s">
        <v>266</v>
      </c>
      <c r="D7" s="59" t="s">
        <v>398</v>
      </c>
      <c r="E7" s="59" t="s">
        <v>389</v>
      </c>
    </row>
    <row r="8" spans="1:5" ht="9.75">
      <c r="A8" s="61"/>
      <c r="B8" s="173" t="s">
        <v>296</v>
      </c>
      <c r="C8" s="168" t="s">
        <v>488</v>
      </c>
      <c r="D8" s="235">
        <f>D9+D30+D63</f>
        <v>1460570</v>
      </c>
      <c r="E8" s="235">
        <f>E9+E30+E63</f>
        <v>1333417</v>
      </c>
    </row>
    <row r="9" spans="1:5" ht="9.75">
      <c r="A9" s="61" t="s">
        <v>400</v>
      </c>
      <c r="B9" s="62" t="s">
        <v>297</v>
      </c>
      <c r="C9" s="63" t="s">
        <v>490</v>
      </c>
      <c r="D9" s="235">
        <f>D10+D15+D22+D26+D29</f>
        <v>1117203</v>
      </c>
      <c r="E9" s="235">
        <f>E10+E15+E22+E26+E29</f>
        <v>1138435</v>
      </c>
    </row>
    <row r="10" spans="1:5" ht="9.75">
      <c r="A10" s="61" t="s">
        <v>489</v>
      </c>
      <c r="B10" s="62" t="s">
        <v>272</v>
      </c>
      <c r="C10" s="63" t="s">
        <v>491</v>
      </c>
      <c r="D10" s="235">
        <f>SUM(D11:D14)</f>
        <v>1093706</v>
      </c>
      <c r="E10" s="235">
        <f>SUM(E11:E14)</f>
        <v>1093706</v>
      </c>
    </row>
    <row r="11" spans="1:5" ht="9.75">
      <c r="A11" s="174" t="s">
        <v>119</v>
      </c>
      <c r="B11" s="64" t="s">
        <v>272</v>
      </c>
      <c r="C11" s="55" t="s">
        <v>492</v>
      </c>
      <c r="D11" s="93">
        <v>1093706</v>
      </c>
      <c r="E11" s="93">
        <v>1093706</v>
      </c>
    </row>
    <row r="12" spans="1:5" ht="9.75">
      <c r="A12" s="175" t="s">
        <v>268</v>
      </c>
      <c r="B12" s="64" t="s">
        <v>273</v>
      </c>
      <c r="C12" s="55" t="s">
        <v>493</v>
      </c>
      <c r="D12" s="93"/>
      <c r="E12" s="93"/>
    </row>
    <row r="13" spans="1:5" ht="9.75">
      <c r="A13" s="175" t="s">
        <v>451</v>
      </c>
      <c r="B13" s="64" t="s">
        <v>274</v>
      </c>
      <c r="C13" s="55" t="s">
        <v>496</v>
      </c>
      <c r="D13" s="93"/>
      <c r="E13" s="93"/>
    </row>
    <row r="14" spans="1:5" ht="9.75">
      <c r="A14" s="175" t="s">
        <v>453</v>
      </c>
      <c r="B14" s="64" t="s">
        <v>26</v>
      </c>
      <c r="C14" s="55" t="s">
        <v>497</v>
      </c>
      <c r="D14" s="93"/>
      <c r="E14" s="93"/>
    </row>
    <row r="15" spans="1:5" ht="9.75">
      <c r="A15" s="61" t="s">
        <v>495</v>
      </c>
      <c r="B15" s="62" t="s">
        <v>104</v>
      </c>
      <c r="C15" s="63" t="s">
        <v>498</v>
      </c>
      <c r="D15" s="235">
        <f>SUM(D16:D21)</f>
        <v>4663</v>
      </c>
      <c r="E15" s="235">
        <f>SUM(E16:E21)</f>
        <v>4663</v>
      </c>
    </row>
    <row r="16" spans="1:5" ht="9.75">
      <c r="A16" s="174" t="s">
        <v>301</v>
      </c>
      <c r="B16" s="64" t="s">
        <v>275</v>
      </c>
      <c r="C16" s="55" t="s">
        <v>499</v>
      </c>
      <c r="D16" s="93"/>
      <c r="E16" s="236"/>
    </row>
    <row r="17" spans="1:5" ht="9.75">
      <c r="A17" s="175" t="s">
        <v>268</v>
      </c>
      <c r="B17" s="64" t="s">
        <v>563</v>
      </c>
      <c r="C17" s="55" t="s">
        <v>500</v>
      </c>
      <c r="D17" s="93">
        <v>4663</v>
      </c>
      <c r="E17" s="93">
        <v>4663</v>
      </c>
    </row>
    <row r="18" spans="1:5" ht="9.75" customHeight="1">
      <c r="A18" s="175" t="s">
        <v>451</v>
      </c>
      <c r="B18" s="64" t="s">
        <v>564</v>
      </c>
      <c r="C18" s="55" t="s">
        <v>501</v>
      </c>
      <c r="D18" s="93"/>
      <c r="E18" s="93"/>
    </row>
    <row r="19" spans="1:5" ht="9.75">
      <c r="A19" s="175" t="s">
        <v>453</v>
      </c>
      <c r="B19" s="64" t="s">
        <v>276</v>
      </c>
      <c r="C19" s="55" t="s">
        <v>502</v>
      </c>
      <c r="D19" s="93"/>
      <c r="E19" s="93"/>
    </row>
    <row r="20" spans="1:5" ht="9.75">
      <c r="A20" s="175" t="s">
        <v>455</v>
      </c>
      <c r="B20" s="64" t="s">
        <v>278</v>
      </c>
      <c r="C20" s="55" t="s">
        <v>504</v>
      </c>
      <c r="D20" s="93"/>
      <c r="E20" s="93"/>
    </row>
    <row r="21" spans="1:5" ht="9.75">
      <c r="A21" s="175" t="s">
        <v>441</v>
      </c>
      <c r="B21" s="64" t="s">
        <v>677</v>
      </c>
      <c r="C21" s="55" t="s">
        <v>505</v>
      </c>
      <c r="D21" s="93"/>
      <c r="E21" s="93"/>
    </row>
    <row r="22" spans="1:5" ht="9.75">
      <c r="A22" s="61" t="s">
        <v>503</v>
      </c>
      <c r="B22" s="62" t="s">
        <v>105</v>
      </c>
      <c r="C22" s="63" t="s">
        <v>506</v>
      </c>
      <c r="D22" s="235">
        <f>SUM(D23:D25)</f>
        <v>15623</v>
      </c>
      <c r="E22" s="235">
        <f>SUM(E23:E25)</f>
        <v>15594</v>
      </c>
    </row>
    <row r="23" spans="1:5" ht="9.75">
      <c r="A23" s="174" t="s">
        <v>302</v>
      </c>
      <c r="B23" s="64" t="s">
        <v>279</v>
      </c>
      <c r="C23" s="55" t="s">
        <v>507</v>
      </c>
      <c r="D23" s="93">
        <v>15623</v>
      </c>
      <c r="E23" s="93">
        <v>15594</v>
      </c>
    </row>
    <row r="24" spans="1:5" ht="9.75">
      <c r="A24" s="175" t="s">
        <v>268</v>
      </c>
      <c r="B24" s="64" t="s">
        <v>280</v>
      </c>
      <c r="C24" s="55" t="s">
        <v>509</v>
      </c>
      <c r="D24" s="93"/>
      <c r="E24" s="93"/>
    </row>
    <row r="25" spans="1:5" ht="9.75">
      <c r="A25" s="175" t="s">
        <v>451</v>
      </c>
      <c r="B25" s="64" t="s">
        <v>281</v>
      </c>
      <c r="C25" s="55" t="s">
        <v>510</v>
      </c>
      <c r="D25" s="93"/>
      <c r="E25" s="236"/>
    </row>
    <row r="26" spans="1:5" ht="9.75">
      <c r="A26" s="61" t="s">
        <v>508</v>
      </c>
      <c r="B26" s="62" t="s">
        <v>565</v>
      </c>
      <c r="C26" s="63" t="s">
        <v>511</v>
      </c>
      <c r="D26" s="235">
        <f>SUM(D27:D28)</f>
        <v>0</v>
      </c>
      <c r="E26" s="235">
        <f>SUM(E27:E28)</f>
        <v>24189</v>
      </c>
    </row>
    <row r="27" spans="1:5" ht="9.75">
      <c r="A27" s="174" t="s">
        <v>120</v>
      </c>
      <c r="B27" s="64" t="s">
        <v>282</v>
      </c>
      <c r="C27" s="55" t="s">
        <v>514</v>
      </c>
      <c r="D27" s="93"/>
      <c r="E27" s="93">
        <v>24189</v>
      </c>
    </row>
    <row r="28" spans="1:5" ht="9.75">
      <c r="A28" s="175" t="s">
        <v>268</v>
      </c>
      <c r="B28" s="64" t="s">
        <v>283</v>
      </c>
      <c r="C28" s="55" t="s">
        <v>515</v>
      </c>
      <c r="D28" s="93">
        <v>0</v>
      </c>
      <c r="E28" s="93">
        <v>0</v>
      </c>
    </row>
    <row r="29" spans="1:5" ht="9.75">
      <c r="A29" s="61" t="s">
        <v>512</v>
      </c>
      <c r="B29" s="62" t="s">
        <v>29</v>
      </c>
      <c r="C29" s="63" t="s">
        <v>516</v>
      </c>
      <c r="D29" s="235">
        <v>3211</v>
      </c>
      <c r="E29" s="235">
        <v>283</v>
      </c>
    </row>
    <row r="30" spans="1:5" ht="9.75">
      <c r="A30" s="61" t="s">
        <v>401</v>
      </c>
      <c r="B30" s="62" t="s">
        <v>298</v>
      </c>
      <c r="C30" s="63" t="s">
        <v>517</v>
      </c>
      <c r="D30" s="235">
        <f>D31+D36+D48+D59+D60</f>
        <v>333367</v>
      </c>
      <c r="E30" s="235">
        <f>E31+E36+E48+E59+E60</f>
        <v>194982</v>
      </c>
    </row>
    <row r="31" spans="1:7" ht="9.75">
      <c r="A31" s="61" t="s">
        <v>403</v>
      </c>
      <c r="B31" s="62" t="s">
        <v>106</v>
      </c>
      <c r="C31" s="63" t="s">
        <v>518</v>
      </c>
      <c r="D31" s="235">
        <f>SUM(D32:D35)</f>
        <v>25064</v>
      </c>
      <c r="E31" s="235">
        <f>SUM(E32:E35)</f>
        <v>27541</v>
      </c>
      <c r="G31" s="169"/>
    </row>
    <row r="32" spans="1:5" ht="9.75">
      <c r="A32" s="174" t="s">
        <v>267</v>
      </c>
      <c r="B32" s="64" t="s">
        <v>31</v>
      </c>
      <c r="C32" s="55" t="s">
        <v>519</v>
      </c>
      <c r="D32" s="93"/>
      <c r="E32" s="93"/>
    </row>
    <row r="33" spans="1:5" ht="9.75">
      <c r="A33" s="175" t="s">
        <v>268</v>
      </c>
      <c r="B33" s="64" t="s">
        <v>107</v>
      </c>
      <c r="C33" s="55" t="s">
        <v>521</v>
      </c>
      <c r="D33" s="93"/>
      <c r="E33" s="93"/>
    </row>
    <row r="34" spans="1:7" ht="9.75">
      <c r="A34" s="175" t="s">
        <v>451</v>
      </c>
      <c r="B34" s="64" t="s">
        <v>284</v>
      </c>
      <c r="C34" s="55" t="s">
        <v>522</v>
      </c>
      <c r="D34" s="93">
        <v>25064</v>
      </c>
      <c r="E34" s="93">
        <v>27541</v>
      </c>
      <c r="G34" s="169"/>
    </row>
    <row r="35" spans="1:5" ht="9.75">
      <c r="A35" s="175" t="s">
        <v>453</v>
      </c>
      <c r="B35" s="64" t="s">
        <v>32</v>
      </c>
      <c r="C35" s="55" t="s">
        <v>523</v>
      </c>
      <c r="D35" s="93"/>
      <c r="E35" s="246"/>
    </row>
    <row r="36" spans="1:5" ht="9.75">
      <c r="A36" s="61" t="s">
        <v>520</v>
      </c>
      <c r="B36" s="62" t="s">
        <v>108</v>
      </c>
      <c r="C36" s="63" t="s">
        <v>524</v>
      </c>
      <c r="D36" s="235">
        <f>SUM(D37:D47)</f>
        <v>4369</v>
      </c>
      <c r="E36" s="235">
        <f>SUM(E37:E47)</f>
        <v>6762</v>
      </c>
    </row>
    <row r="37" spans="1:5" ht="9.75">
      <c r="A37" s="174" t="s">
        <v>271</v>
      </c>
      <c r="B37" s="64" t="s">
        <v>285</v>
      </c>
      <c r="C37" s="55" t="s">
        <v>525</v>
      </c>
      <c r="D37" s="93"/>
      <c r="E37" s="93"/>
    </row>
    <row r="38" spans="1:5" ht="9.75">
      <c r="A38" s="175" t="s">
        <v>268</v>
      </c>
      <c r="B38" s="64" t="s">
        <v>99</v>
      </c>
      <c r="C38" s="55" t="s">
        <v>526</v>
      </c>
      <c r="D38" s="93"/>
      <c r="E38" s="93"/>
    </row>
    <row r="39" spans="1:5" ht="9.75">
      <c r="A39" s="175" t="s">
        <v>451</v>
      </c>
      <c r="B39" s="64" t="s">
        <v>286</v>
      </c>
      <c r="C39" s="55" t="s">
        <v>527</v>
      </c>
      <c r="D39" s="93"/>
      <c r="E39" s="93"/>
    </row>
    <row r="40" spans="1:5" ht="19.5">
      <c r="A40" s="175" t="s">
        <v>453</v>
      </c>
      <c r="B40" s="64" t="s">
        <v>678</v>
      </c>
      <c r="C40" s="55" t="s">
        <v>528</v>
      </c>
      <c r="D40" s="93"/>
      <c r="E40" s="93"/>
    </row>
    <row r="41" spans="1:5" ht="9.75">
      <c r="A41" s="175" t="s">
        <v>455</v>
      </c>
      <c r="B41" s="64" t="s">
        <v>566</v>
      </c>
      <c r="C41" s="55" t="s">
        <v>529</v>
      </c>
      <c r="D41" s="93"/>
      <c r="E41" s="93"/>
    </row>
    <row r="42" spans="1:5" ht="9.75">
      <c r="A42" s="175" t="s">
        <v>441</v>
      </c>
      <c r="B42" s="64" t="s">
        <v>287</v>
      </c>
      <c r="C42" s="55" t="s">
        <v>530</v>
      </c>
      <c r="D42" s="93"/>
      <c r="E42" s="93"/>
    </row>
    <row r="43" spans="1:5" ht="9.75">
      <c r="A43" s="175" t="s">
        <v>443</v>
      </c>
      <c r="B43" s="64" t="s">
        <v>567</v>
      </c>
      <c r="C43" s="55" t="s">
        <v>531</v>
      </c>
      <c r="D43" s="93"/>
      <c r="E43" s="93"/>
    </row>
    <row r="44" spans="1:5" ht="9.75">
      <c r="A44" s="175" t="s">
        <v>269</v>
      </c>
      <c r="B44" s="64" t="s">
        <v>568</v>
      </c>
      <c r="C44" s="55" t="s">
        <v>532</v>
      </c>
      <c r="D44" s="93"/>
      <c r="E44" s="93"/>
    </row>
    <row r="45" spans="1:5" ht="9.75">
      <c r="A45" s="175" t="s">
        <v>270</v>
      </c>
      <c r="B45" s="64" t="s">
        <v>288</v>
      </c>
      <c r="C45" s="55" t="s">
        <v>533</v>
      </c>
      <c r="D45" s="93">
        <v>2464</v>
      </c>
      <c r="E45" s="93">
        <v>4857</v>
      </c>
    </row>
    <row r="46" spans="1:5" ht="9.75">
      <c r="A46" s="175" t="s">
        <v>300</v>
      </c>
      <c r="B46" s="64" t="s">
        <v>569</v>
      </c>
      <c r="C46" s="55" t="s">
        <v>534</v>
      </c>
      <c r="D46" s="93"/>
      <c r="E46" s="93"/>
    </row>
    <row r="47" spans="1:5" ht="9.75">
      <c r="A47" s="175" t="s">
        <v>118</v>
      </c>
      <c r="B47" s="64" t="s">
        <v>289</v>
      </c>
      <c r="C47" s="55" t="s">
        <v>535</v>
      </c>
      <c r="D47" s="93">
        <v>1905</v>
      </c>
      <c r="E47" s="93">
        <v>1905</v>
      </c>
    </row>
    <row r="48" spans="1:5" ht="9.75">
      <c r="A48" s="61" t="s">
        <v>434</v>
      </c>
      <c r="B48" s="62" t="s">
        <v>109</v>
      </c>
      <c r="C48" s="63" t="s">
        <v>536</v>
      </c>
      <c r="D48" s="235">
        <f>SUM(D49:D58)</f>
        <v>303934</v>
      </c>
      <c r="E48" s="235">
        <f>SUM(E49:E58)</f>
        <v>160679</v>
      </c>
    </row>
    <row r="49" spans="1:5" ht="9.75">
      <c r="A49" s="174" t="s">
        <v>303</v>
      </c>
      <c r="B49" s="64" t="s">
        <v>570</v>
      </c>
      <c r="C49" s="55" t="s">
        <v>537</v>
      </c>
      <c r="D49" s="93">
        <v>184895</v>
      </c>
      <c r="E49" s="93">
        <v>68063</v>
      </c>
    </row>
    <row r="50" spans="1:5" ht="9.75">
      <c r="A50" s="175" t="s">
        <v>268</v>
      </c>
      <c r="B50" s="64" t="s">
        <v>99</v>
      </c>
      <c r="C50" s="55" t="s">
        <v>538</v>
      </c>
      <c r="D50" s="93"/>
      <c r="E50" s="93"/>
    </row>
    <row r="51" spans="1:5" ht="9.75">
      <c r="A51" s="175" t="s">
        <v>451</v>
      </c>
      <c r="B51" s="64" t="s">
        <v>290</v>
      </c>
      <c r="C51" s="55" t="s">
        <v>539</v>
      </c>
      <c r="D51" s="93"/>
      <c r="E51" s="93"/>
    </row>
    <row r="52" spans="1:5" ht="19.5">
      <c r="A52" s="175" t="s">
        <v>453</v>
      </c>
      <c r="B52" s="64" t="s">
        <v>679</v>
      </c>
      <c r="C52" s="55" t="s">
        <v>540</v>
      </c>
      <c r="D52" s="93"/>
      <c r="E52" s="93"/>
    </row>
    <row r="53" spans="1:5" ht="9.75">
      <c r="A53" s="175" t="s">
        <v>455</v>
      </c>
      <c r="B53" s="64" t="s">
        <v>291</v>
      </c>
      <c r="C53" s="55" t="s">
        <v>541</v>
      </c>
      <c r="D53" s="93"/>
      <c r="E53" s="93"/>
    </row>
    <row r="54" spans="1:5" ht="9.75">
      <c r="A54" s="175" t="s">
        <v>441</v>
      </c>
      <c r="B54" s="64" t="s">
        <v>292</v>
      </c>
      <c r="C54" s="55" t="s">
        <v>543</v>
      </c>
      <c r="D54" s="93"/>
      <c r="E54" s="93"/>
    </row>
    <row r="55" spans="1:5" ht="9.75">
      <c r="A55" s="175" t="s">
        <v>443</v>
      </c>
      <c r="B55" s="64" t="s">
        <v>293</v>
      </c>
      <c r="C55" s="55" t="s">
        <v>544</v>
      </c>
      <c r="D55" s="93">
        <v>55744</v>
      </c>
      <c r="E55" s="93">
        <v>45621</v>
      </c>
    </row>
    <row r="56" spans="1:5" ht="9.75">
      <c r="A56" s="175" t="s">
        <v>269</v>
      </c>
      <c r="B56" s="64" t="s">
        <v>691</v>
      </c>
      <c r="C56" s="55" t="s">
        <v>545</v>
      </c>
      <c r="D56" s="93">
        <v>31675</v>
      </c>
      <c r="E56" s="93">
        <v>26095</v>
      </c>
    </row>
    <row r="57" spans="1:5" ht="9.75">
      <c r="A57" s="175" t="s">
        <v>270</v>
      </c>
      <c r="B57" s="64" t="s">
        <v>294</v>
      </c>
      <c r="C57" s="55" t="s">
        <v>546</v>
      </c>
      <c r="D57" s="93">
        <v>29950</v>
      </c>
      <c r="E57" s="93">
        <v>19233</v>
      </c>
    </row>
    <row r="58" spans="1:5" ht="9.75">
      <c r="A58" s="175" t="s">
        <v>300</v>
      </c>
      <c r="B58" s="64" t="s">
        <v>571</v>
      </c>
      <c r="C58" s="55" t="s">
        <v>30</v>
      </c>
      <c r="D58" s="93">
        <v>1670</v>
      </c>
      <c r="E58" s="93">
        <v>1667</v>
      </c>
    </row>
    <row r="59" spans="1:5" ht="9.75">
      <c r="A59" s="61" t="s">
        <v>542</v>
      </c>
      <c r="B59" s="62" t="s">
        <v>573</v>
      </c>
      <c r="C59" s="63" t="s">
        <v>547</v>
      </c>
      <c r="D59" s="93"/>
      <c r="E59" s="93"/>
    </row>
    <row r="60" spans="1:5" ht="9.75">
      <c r="A60" s="61" t="s">
        <v>34</v>
      </c>
      <c r="B60" s="62" t="s">
        <v>33</v>
      </c>
      <c r="C60" s="63" t="s">
        <v>548</v>
      </c>
      <c r="D60" s="235">
        <f>SUM(D61:D62)</f>
        <v>0</v>
      </c>
      <c r="E60" s="235">
        <f>SUM(E61:E62)</f>
        <v>0</v>
      </c>
    </row>
    <row r="61" spans="1:5" ht="9.75">
      <c r="A61" s="175" t="s">
        <v>35</v>
      </c>
      <c r="B61" s="50" t="s">
        <v>572</v>
      </c>
      <c r="C61" s="55" t="s">
        <v>115</v>
      </c>
      <c r="D61" s="93"/>
      <c r="E61" s="93"/>
    </row>
    <row r="62" spans="1:5" ht="9.75">
      <c r="A62" s="175" t="s">
        <v>268</v>
      </c>
      <c r="B62" s="64" t="s">
        <v>295</v>
      </c>
      <c r="C62" s="55" t="s">
        <v>40</v>
      </c>
      <c r="D62" s="93"/>
      <c r="E62" s="93"/>
    </row>
    <row r="63" spans="1:5" ht="9.75">
      <c r="A63" s="61" t="s">
        <v>446</v>
      </c>
      <c r="B63" s="62" t="s">
        <v>103</v>
      </c>
      <c r="C63" s="65">
        <v>121</v>
      </c>
      <c r="D63" s="235">
        <f>SUM(D64:D67)</f>
        <v>10000</v>
      </c>
      <c r="E63" s="235"/>
    </row>
    <row r="64" spans="1:5" ht="9.75">
      <c r="A64" s="174" t="s">
        <v>121</v>
      </c>
      <c r="B64" s="64" t="s">
        <v>36</v>
      </c>
      <c r="C64" s="55" t="s">
        <v>42</v>
      </c>
      <c r="D64" s="93"/>
      <c r="E64" s="93"/>
    </row>
    <row r="65" spans="1:5" ht="9.75">
      <c r="A65" s="78" t="s">
        <v>268</v>
      </c>
      <c r="B65" s="64" t="s">
        <v>37</v>
      </c>
      <c r="C65" s="55" t="s">
        <v>41</v>
      </c>
      <c r="D65" s="93"/>
      <c r="E65" s="93"/>
    </row>
    <row r="66" spans="1:5" ht="9.75">
      <c r="A66" s="78" t="s">
        <v>451</v>
      </c>
      <c r="B66" s="64" t="s">
        <v>38</v>
      </c>
      <c r="C66" s="55" t="s">
        <v>116</v>
      </c>
      <c r="D66" s="93"/>
      <c r="E66" s="93"/>
    </row>
    <row r="67" spans="1:5" ht="9.75">
      <c r="A67" s="78" t="s">
        <v>453</v>
      </c>
      <c r="B67" s="64" t="s">
        <v>39</v>
      </c>
      <c r="C67" s="55" t="s">
        <v>117</v>
      </c>
      <c r="D67" s="93">
        <v>10000</v>
      </c>
      <c r="E67" s="93"/>
    </row>
  </sheetData>
  <sheetProtection password="9F76" sheet="1" objects="1" scenarios="1" formatCells="0" formatColumns="0" formatRows="0"/>
  <mergeCells count="9">
    <mergeCell ref="A1:E1"/>
    <mergeCell ref="A4:B4"/>
    <mergeCell ref="C4:E4"/>
    <mergeCell ref="A5:B5"/>
    <mergeCell ref="C5:E5"/>
    <mergeCell ref="A2:B2"/>
    <mergeCell ref="C2:E2"/>
    <mergeCell ref="A3:B3"/>
    <mergeCell ref="C3:E3"/>
  </mergeCells>
  <printOptions/>
  <pageMargins left="0.1968503937007874" right="0.1968503937007874" top="0.984251968503937" bottom="0.984251968503937" header="0.5118110236220472" footer="0.5118110236220472"/>
  <pageSetup horizontalDpi="204" verticalDpi="204" orientation="portrait" paperSize="9" r:id="rId1"/>
</worksheet>
</file>

<file path=xl/worksheets/sheet5.xml><?xml version="1.0" encoding="utf-8"?>
<worksheet xmlns="http://schemas.openxmlformats.org/spreadsheetml/2006/main" xmlns:r="http://schemas.openxmlformats.org/officeDocument/2006/relationships">
  <sheetPr>
    <tabColor indexed="10"/>
  </sheetPr>
  <dimension ref="A1:G70"/>
  <sheetViews>
    <sheetView showGridLines="0" zoomScale="115" zoomScaleNormal="115" zoomScalePageLayoutView="0" workbookViewId="0" topLeftCell="A1">
      <pane ySplit="8" topLeftCell="A9" activePane="bottomLeft" state="frozen"/>
      <selection pane="topLeft" activeCell="A1" sqref="A1"/>
      <selection pane="bottomLeft" activeCell="C3" sqref="C3:G3"/>
    </sheetView>
  </sheetViews>
  <sheetFormatPr defaultColWidth="9.140625" defaultRowHeight="12.75"/>
  <cols>
    <col min="1" max="1" width="5.00390625" style="66" customWidth="1"/>
    <col min="2" max="2" width="47.57421875" style="67" customWidth="1"/>
    <col min="3" max="3" width="5.140625" style="66" bestFit="1" customWidth="1"/>
    <col min="4" max="5" width="14.00390625" style="66" customWidth="1"/>
    <col min="6" max="6" width="1.1484375" style="66" customWidth="1"/>
    <col min="7" max="7" width="14.00390625" style="66" customWidth="1"/>
    <col min="8" max="16384" width="9.140625" style="66" customWidth="1"/>
  </cols>
  <sheetData>
    <row r="1" spans="1:7" s="49" customFormat="1" ht="12" thickBot="1">
      <c r="A1" s="642" t="s">
        <v>43</v>
      </c>
      <c r="B1" s="642"/>
      <c r="C1" s="642"/>
      <c r="D1" s="642"/>
      <c r="E1" s="642"/>
      <c r="F1" s="642"/>
      <c r="G1" s="642"/>
    </row>
    <row r="2" spans="1:7" s="49" customFormat="1" ht="15.75">
      <c r="A2" s="643" t="s">
        <v>462</v>
      </c>
      <c r="B2" s="644"/>
      <c r="C2" s="662" t="s">
        <v>851</v>
      </c>
      <c r="D2" s="663"/>
      <c r="E2" s="663"/>
      <c r="F2" s="663"/>
      <c r="G2" s="664"/>
    </row>
    <row r="3" spans="1:7" s="50" customFormat="1" ht="16.5" customHeight="1">
      <c r="A3" s="643" t="s">
        <v>463</v>
      </c>
      <c r="B3" s="644"/>
      <c r="C3" s="662" t="s">
        <v>426</v>
      </c>
      <c r="D3" s="663"/>
      <c r="E3" s="663"/>
      <c r="F3" s="663"/>
      <c r="G3" s="664"/>
    </row>
    <row r="4" spans="1:7" s="50" customFormat="1" ht="16.5" customHeight="1">
      <c r="A4" s="657" t="s">
        <v>616</v>
      </c>
      <c r="B4" s="657"/>
      <c r="C4" s="585" t="str">
        <f>IF(ISBLANK(Ročná_správa!B12),"  ",Ročná_správa!B12)</f>
        <v>Hydromeliorácie a.s.</v>
      </c>
      <c r="D4" s="670"/>
      <c r="E4" s="670"/>
      <c r="F4" s="670"/>
      <c r="G4" s="671"/>
    </row>
    <row r="5" spans="1:7" s="50" customFormat="1" ht="15.75">
      <c r="A5" s="657" t="s">
        <v>370</v>
      </c>
      <c r="B5" s="658"/>
      <c r="C5" s="585" t="str">
        <f>IF(ISBLANK(Ročná_správa!E6),"  ",Ročná_správa!E6)</f>
        <v>31410031</v>
      </c>
      <c r="D5" s="287"/>
      <c r="E5" s="287"/>
      <c r="F5" s="287"/>
      <c r="G5" s="288"/>
    </row>
    <row r="7" spans="1:7" ht="9.75">
      <c r="A7" s="650" t="s">
        <v>257</v>
      </c>
      <c r="B7" s="651" t="s">
        <v>356</v>
      </c>
      <c r="C7" s="651" t="s">
        <v>266</v>
      </c>
      <c r="D7" s="669" t="s">
        <v>44</v>
      </c>
      <c r="E7" s="669"/>
      <c r="F7" s="108"/>
      <c r="G7" s="665" t="s">
        <v>46</v>
      </c>
    </row>
    <row r="8" spans="1:7" ht="29.25">
      <c r="A8" s="667"/>
      <c r="B8" s="668"/>
      <c r="C8" s="668"/>
      <c r="D8" s="68" t="s">
        <v>627</v>
      </c>
      <c r="E8" s="68" t="s">
        <v>45</v>
      </c>
      <c r="F8" s="108"/>
      <c r="G8" s="666"/>
    </row>
    <row r="9" spans="1:7" ht="9.75">
      <c r="A9" s="55" t="s">
        <v>589</v>
      </c>
      <c r="B9" s="70" t="s">
        <v>304</v>
      </c>
      <c r="C9" s="55" t="s">
        <v>549</v>
      </c>
      <c r="D9" s="93"/>
      <c r="E9" s="93"/>
      <c r="F9" s="237"/>
      <c r="G9" s="93"/>
    </row>
    <row r="10" spans="1:7" ht="9.75">
      <c r="A10" s="69" t="s">
        <v>400</v>
      </c>
      <c r="B10" s="70" t="s">
        <v>305</v>
      </c>
      <c r="C10" s="55" t="s">
        <v>550</v>
      </c>
      <c r="D10" s="93"/>
      <c r="E10" s="93"/>
      <c r="F10" s="237"/>
      <c r="G10" s="93"/>
    </row>
    <row r="11" spans="1:7" s="170" customFormat="1" ht="9">
      <c r="A11" s="166" t="s">
        <v>551</v>
      </c>
      <c r="B11" s="167" t="s">
        <v>338</v>
      </c>
      <c r="C11" s="168" t="s">
        <v>552</v>
      </c>
      <c r="D11" s="235">
        <f>D9-D10</f>
        <v>0</v>
      </c>
      <c r="E11" s="235">
        <f>E9-E10</f>
        <v>0</v>
      </c>
      <c r="F11" s="238"/>
      <c r="G11" s="235"/>
    </row>
    <row r="12" spans="1:7" ht="9.75">
      <c r="A12" s="168" t="s">
        <v>346</v>
      </c>
      <c r="B12" s="167" t="s">
        <v>339</v>
      </c>
      <c r="C12" s="168" t="s">
        <v>553</v>
      </c>
      <c r="D12" s="235">
        <f>SUM(D13:D15)</f>
        <v>1867879</v>
      </c>
      <c r="E12" s="235">
        <f>SUM(E13:E15)</f>
        <v>2101157</v>
      </c>
      <c r="F12" s="238"/>
      <c r="G12" s="235"/>
    </row>
    <row r="13" spans="1:7" ht="9.75">
      <c r="A13" s="55" t="s">
        <v>768</v>
      </c>
      <c r="B13" s="71" t="s">
        <v>306</v>
      </c>
      <c r="C13" s="55" t="s">
        <v>578</v>
      </c>
      <c r="D13" s="93">
        <v>1920485</v>
      </c>
      <c r="E13" s="93">
        <v>1833908</v>
      </c>
      <c r="F13" s="237"/>
      <c r="G13" s="93"/>
    </row>
    <row r="14" spans="1:7" ht="9.75">
      <c r="A14" s="165" t="s">
        <v>268</v>
      </c>
      <c r="B14" s="71" t="s">
        <v>307</v>
      </c>
      <c r="C14" s="55" t="s">
        <v>579</v>
      </c>
      <c r="D14" s="93">
        <v>-76491</v>
      </c>
      <c r="E14" s="93">
        <v>76491</v>
      </c>
      <c r="F14" s="237"/>
      <c r="G14" s="93"/>
    </row>
    <row r="15" spans="1:7" ht="9.75">
      <c r="A15" s="165" t="s">
        <v>451</v>
      </c>
      <c r="B15" s="71" t="s">
        <v>308</v>
      </c>
      <c r="C15" s="55" t="s">
        <v>580</v>
      </c>
      <c r="D15" s="93">
        <v>23885</v>
      </c>
      <c r="E15" s="93">
        <v>190758</v>
      </c>
      <c r="F15" s="237"/>
      <c r="G15" s="93"/>
    </row>
    <row r="16" spans="1:7" ht="9.75">
      <c r="A16" s="166" t="s">
        <v>401</v>
      </c>
      <c r="B16" s="171" t="s">
        <v>340</v>
      </c>
      <c r="C16" s="168" t="s">
        <v>581</v>
      </c>
      <c r="D16" s="235">
        <f>SUM(D17:D18)</f>
        <v>1029001</v>
      </c>
      <c r="E16" s="235">
        <f>SUM(E17:E18)</f>
        <v>1268070</v>
      </c>
      <c r="F16" s="238"/>
      <c r="G16" s="235"/>
    </row>
    <row r="17" spans="1:7" ht="9.75" customHeight="1">
      <c r="A17" s="69" t="s">
        <v>769</v>
      </c>
      <c r="B17" s="71" t="s">
        <v>309</v>
      </c>
      <c r="C17" s="55" t="s">
        <v>582</v>
      </c>
      <c r="D17" s="93">
        <v>536303</v>
      </c>
      <c r="E17" s="93">
        <v>977009</v>
      </c>
      <c r="F17" s="237"/>
      <c r="G17" s="93"/>
    </row>
    <row r="18" spans="1:7" ht="9.75">
      <c r="A18" s="55" t="s">
        <v>268</v>
      </c>
      <c r="B18" s="71" t="s">
        <v>310</v>
      </c>
      <c r="C18" s="55">
        <v>10</v>
      </c>
      <c r="D18" s="93">
        <v>492698</v>
      </c>
      <c r="E18" s="93">
        <v>291061</v>
      </c>
      <c r="F18" s="237"/>
      <c r="G18" s="93"/>
    </row>
    <row r="19" spans="1:7" ht="9.75">
      <c r="A19" s="166" t="s">
        <v>551</v>
      </c>
      <c r="B19" s="171" t="s">
        <v>341</v>
      </c>
      <c r="C19" s="168">
        <v>11</v>
      </c>
      <c r="D19" s="235">
        <f>D11+D12-D16</f>
        <v>838878</v>
      </c>
      <c r="E19" s="235">
        <f>E11+E12-E16</f>
        <v>833087</v>
      </c>
      <c r="F19" s="238"/>
      <c r="G19" s="235"/>
    </row>
    <row r="20" spans="1:7" ht="9.75">
      <c r="A20" s="241" t="s">
        <v>446</v>
      </c>
      <c r="B20" s="71" t="s">
        <v>767</v>
      </c>
      <c r="C20" s="242">
        <v>12</v>
      </c>
      <c r="D20" s="243">
        <f>SUM(D21:D24)</f>
        <v>805926</v>
      </c>
      <c r="E20" s="243">
        <f>SUM(E21:E24)</f>
        <v>790038</v>
      </c>
      <c r="F20" s="244"/>
      <c r="G20" s="243"/>
    </row>
    <row r="21" spans="1:7" ht="9.75">
      <c r="A21" s="69" t="s">
        <v>121</v>
      </c>
      <c r="B21" s="71" t="s">
        <v>311</v>
      </c>
      <c r="C21" s="55">
        <v>13</v>
      </c>
      <c r="D21" s="93">
        <v>522741</v>
      </c>
      <c r="E21" s="93">
        <v>532490</v>
      </c>
      <c r="F21" s="237"/>
      <c r="G21" s="93"/>
    </row>
    <row r="22" spans="1:7" ht="9.75">
      <c r="A22" s="55" t="s">
        <v>268</v>
      </c>
      <c r="B22" s="71" t="s">
        <v>312</v>
      </c>
      <c r="C22" s="55">
        <v>14</v>
      </c>
      <c r="D22" s="93">
        <v>40000</v>
      </c>
      <c r="E22" s="93">
        <v>23904</v>
      </c>
      <c r="F22" s="237"/>
      <c r="G22" s="93"/>
    </row>
    <row r="23" spans="1:7" ht="9.75">
      <c r="A23" s="55" t="s">
        <v>451</v>
      </c>
      <c r="B23" s="71" t="s">
        <v>680</v>
      </c>
      <c r="C23" s="55">
        <v>15</v>
      </c>
      <c r="D23" s="93">
        <v>196601</v>
      </c>
      <c r="E23" s="93">
        <v>193732</v>
      </c>
      <c r="F23" s="237"/>
      <c r="G23" s="93"/>
    </row>
    <row r="24" spans="1:7" ht="9.75">
      <c r="A24" s="55" t="s">
        <v>453</v>
      </c>
      <c r="B24" s="71" t="s">
        <v>313</v>
      </c>
      <c r="C24" s="55">
        <v>16</v>
      </c>
      <c r="D24" s="93">
        <v>46584</v>
      </c>
      <c r="E24" s="93">
        <v>39912</v>
      </c>
      <c r="F24" s="237"/>
      <c r="G24" s="93"/>
    </row>
    <row r="25" spans="1:7" ht="9.75">
      <c r="A25" s="69" t="s">
        <v>483</v>
      </c>
      <c r="B25" s="71" t="s">
        <v>314</v>
      </c>
      <c r="C25" s="55">
        <v>17</v>
      </c>
      <c r="D25" s="93">
        <v>21977</v>
      </c>
      <c r="E25" s="93">
        <v>29844</v>
      </c>
      <c r="F25" s="237"/>
      <c r="G25" s="93"/>
    </row>
    <row r="26" spans="1:7" ht="19.5">
      <c r="A26" s="69" t="s">
        <v>585</v>
      </c>
      <c r="B26" s="71" t="s">
        <v>696</v>
      </c>
      <c r="C26" s="55">
        <v>18</v>
      </c>
      <c r="D26" s="93">
        <v>69648</v>
      </c>
      <c r="E26" s="93">
        <v>76130</v>
      </c>
      <c r="F26" s="237"/>
      <c r="G26" s="93"/>
    </row>
    <row r="27" spans="1:7" ht="9.75">
      <c r="A27" s="55" t="s">
        <v>347</v>
      </c>
      <c r="B27" s="71" t="s">
        <v>315</v>
      </c>
      <c r="C27" s="55">
        <v>19</v>
      </c>
      <c r="D27" s="93">
        <v>133546</v>
      </c>
      <c r="E27" s="93">
        <v>27162</v>
      </c>
      <c r="F27" s="237"/>
      <c r="G27" s="93"/>
    </row>
    <row r="28" spans="1:7" ht="9.75">
      <c r="A28" s="69" t="s">
        <v>586</v>
      </c>
      <c r="B28" s="71" t="s">
        <v>316</v>
      </c>
      <c r="C28" s="55">
        <v>20</v>
      </c>
      <c r="D28" s="93">
        <v>24852</v>
      </c>
      <c r="E28" s="93">
        <v>10472</v>
      </c>
      <c r="F28" s="237"/>
      <c r="G28" s="93"/>
    </row>
    <row r="29" spans="1:7" ht="9.75">
      <c r="A29" s="69" t="s">
        <v>587</v>
      </c>
      <c r="B29" s="71" t="s">
        <v>47</v>
      </c>
      <c r="C29" s="55" t="s">
        <v>53</v>
      </c>
      <c r="D29" s="93">
        <v>41780</v>
      </c>
      <c r="E29" s="93">
        <v>0</v>
      </c>
      <c r="F29" s="237"/>
      <c r="G29" s="93"/>
    </row>
    <row r="30" spans="1:7" ht="9.75">
      <c r="A30" s="55" t="s">
        <v>348</v>
      </c>
      <c r="B30" s="71" t="s">
        <v>317</v>
      </c>
      <c r="C30" s="55" t="s">
        <v>54</v>
      </c>
      <c r="D30" s="93">
        <v>12325</v>
      </c>
      <c r="E30" s="93">
        <v>76346</v>
      </c>
      <c r="F30" s="237"/>
      <c r="G30" s="93"/>
    </row>
    <row r="31" spans="1:7" ht="9.75" customHeight="1">
      <c r="A31" s="69" t="s">
        <v>588</v>
      </c>
      <c r="B31" s="71" t="s">
        <v>318</v>
      </c>
      <c r="C31" s="55" t="s">
        <v>55</v>
      </c>
      <c r="D31" s="93">
        <v>3011</v>
      </c>
      <c r="E31" s="93">
        <v>2416</v>
      </c>
      <c r="F31" s="237"/>
      <c r="G31" s="93"/>
    </row>
    <row r="32" spans="1:7" ht="9.75" customHeight="1">
      <c r="A32" s="55" t="s">
        <v>612</v>
      </c>
      <c r="B32" s="71" t="s">
        <v>319</v>
      </c>
      <c r="C32" s="55" t="s">
        <v>56</v>
      </c>
      <c r="D32" s="93"/>
      <c r="E32" s="93"/>
      <c r="F32" s="237"/>
      <c r="G32" s="93"/>
    </row>
    <row r="33" spans="1:7" ht="9.75">
      <c r="A33" s="69" t="s">
        <v>589</v>
      </c>
      <c r="B33" s="71" t="s">
        <v>559</v>
      </c>
      <c r="C33" s="55" t="s">
        <v>57</v>
      </c>
      <c r="D33" s="93"/>
      <c r="E33" s="93"/>
      <c r="F33" s="237"/>
      <c r="G33" s="93"/>
    </row>
    <row r="34" spans="1:7" ht="9.75">
      <c r="A34" s="172" t="s">
        <v>591</v>
      </c>
      <c r="B34" s="171" t="s">
        <v>342</v>
      </c>
      <c r="C34" s="168" t="s">
        <v>58</v>
      </c>
      <c r="D34" s="235">
        <f>SUM(D19-D20-D25-D26+D27-D28-D29+D30-D31+(-D32)-(-D33))</f>
        <v>17555</v>
      </c>
      <c r="E34" s="235">
        <f>SUM(E19-E20-E25-E26+E27-E28-E29+E30-E31+(-E32)-(-E33))</f>
        <v>27695</v>
      </c>
      <c r="F34" s="239"/>
      <c r="G34" s="235"/>
    </row>
    <row r="35" spans="1:7" ht="9.75">
      <c r="A35" s="55" t="s">
        <v>349</v>
      </c>
      <c r="B35" s="71" t="s">
        <v>320</v>
      </c>
      <c r="C35" s="55" t="s">
        <v>59</v>
      </c>
      <c r="D35" s="93"/>
      <c r="E35" s="93"/>
      <c r="F35" s="237"/>
      <c r="G35" s="93"/>
    </row>
    <row r="36" spans="1:7" ht="9.75">
      <c r="A36" s="69" t="s">
        <v>590</v>
      </c>
      <c r="B36" s="71" t="s">
        <v>321</v>
      </c>
      <c r="C36" s="55" t="s">
        <v>60</v>
      </c>
      <c r="D36" s="93"/>
      <c r="E36" s="93"/>
      <c r="F36" s="237"/>
      <c r="G36" s="93"/>
    </row>
    <row r="37" spans="1:7" ht="9.75">
      <c r="A37" s="55" t="s">
        <v>350</v>
      </c>
      <c r="B37" s="71" t="s">
        <v>343</v>
      </c>
      <c r="C37" s="55" t="s">
        <v>61</v>
      </c>
      <c r="D37" s="224">
        <f>SUM(D38+D39+D40)</f>
        <v>0</v>
      </c>
      <c r="E37" s="224">
        <f>SUM(E38+E39+E40)</f>
        <v>0</v>
      </c>
      <c r="F37" s="237"/>
      <c r="G37" s="224"/>
    </row>
    <row r="38" spans="1:7" ht="19.5">
      <c r="A38" s="165" t="s">
        <v>692</v>
      </c>
      <c r="B38" s="225" t="s">
        <v>690</v>
      </c>
      <c r="C38" s="55" t="s">
        <v>62</v>
      </c>
      <c r="D38" s="93"/>
      <c r="E38" s="93"/>
      <c r="F38" s="240"/>
      <c r="G38" s="93"/>
    </row>
    <row r="39" spans="1:7" ht="9.75">
      <c r="A39" s="165" t="s">
        <v>268</v>
      </c>
      <c r="B39" s="71" t="s">
        <v>322</v>
      </c>
      <c r="C39" s="55" t="s">
        <v>63</v>
      </c>
      <c r="D39" s="93"/>
      <c r="E39" s="93"/>
      <c r="F39" s="237"/>
      <c r="G39" s="93"/>
    </row>
    <row r="40" spans="1:7" ht="9.75">
      <c r="A40" s="165" t="s">
        <v>451</v>
      </c>
      <c r="B40" s="71" t="s">
        <v>323</v>
      </c>
      <c r="C40" s="55" t="s">
        <v>64</v>
      </c>
      <c r="D40" s="93"/>
      <c r="E40" s="93"/>
      <c r="F40" s="237"/>
      <c r="G40" s="93"/>
    </row>
    <row r="41" spans="1:7" ht="9.75">
      <c r="A41" s="55" t="s">
        <v>693</v>
      </c>
      <c r="B41" s="225" t="s">
        <v>324</v>
      </c>
      <c r="C41" s="55" t="s">
        <v>65</v>
      </c>
      <c r="D41" s="93"/>
      <c r="E41" s="93"/>
      <c r="F41" s="240"/>
      <c r="G41" s="93"/>
    </row>
    <row r="42" spans="1:7" ht="9.75">
      <c r="A42" s="69" t="s">
        <v>592</v>
      </c>
      <c r="B42" s="71" t="s">
        <v>325</v>
      </c>
      <c r="C42" s="55" t="s">
        <v>66</v>
      </c>
      <c r="D42" s="93"/>
      <c r="E42" s="93"/>
      <c r="F42" s="237"/>
      <c r="G42" s="93"/>
    </row>
    <row r="43" spans="1:7" ht="9.75">
      <c r="A43" s="55" t="s">
        <v>593</v>
      </c>
      <c r="B43" s="71" t="s">
        <v>326</v>
      </c>
      <c r="C43" s="55" t="s">
        <v>67</v>
      </c>
      <c r="D43" s="93"/>
      <c r="E43" s="93"/>
      <c r="F43" s="237"/>
      <c r="G43" s="93"/>
    </row>
    <row r="44" spans="1:7" ht="19.5">
      <c r="A44" s="226" t="s">
        <v>594</v>
      </c>
      <c r="B44" s="71" t="s">
        <v>694</v>
      </c>
      <c r="C44" s="55" t="s">
        <v>68</v>
      </c>
      <c r="D44" s="93"/>
      <c r="E44" s="93"/>
      <c r="F44" s="237"/>
      <c r="G44" s="93"/>
    </row>
    <row r="45" spans="1:7" ht="9.75">
      <c r="A45" s="69" t="s">
        <v>595</v>
      </c>
      <c r="B45" s="71" t="s">
        <v>695</v>
      </c>
      <c r="C45" s="55" t="s">
        <v>697</v>
      </c>
      <c r="D45" s="93"/>
      <c r="E45" s="93"/>
      <c r="F45" s="237"/>
      <c r="G45" s="93"/>
    </row>
    <row r="46" spans="1:7" ht="9.75">
      <c r="A46" s="55" t="s">
        <v>351</v>
      </c>
      <c r="B46" s="71" t="s">
        <v>327</v>
      </c>
      <c r="C46" s="55" t="s">
        <v>698</v>
      </c>
      <c r="D46" s="93">
        <v>3402</v>
      </c>
      <c r="E46" s="93">
        <v>5746</v>
      </c>
      <c r="F46" s="237"/>
      <c r="G46" s="93"/>
    </row>
    <row r="47" spans="1:7" ht="9.75">
      <c r="A47" s="69" t="s">
        <v>596</v>
      </c>
      <c r="B47" s="71" t="s">
        <v>328</v>
      </c>
      <c r="C47" s="55" t="s">
        <v>699</v>
      </c>
      <c r="D47" s="93">
        <v>0</v>
      </c>
      <c r="E47" s="93">
        <v>6785</v>
      </c>
      <c r="F47" s="237"/>
      <c r="G47" s="93"/>
    </row>
    <row r="48" spans="1:7" ht="9.75">
      <c r="A48" s="55" t="s">
        <v>352</v>
      </c>
      <c r="B48" s="71" t="s">
        <v>329</v>
      </c>
      <c r="C48" s="55" t="s">
        <v>700</v>
      </c>
      <c r="D48" s="93">
        <v>2</v>
      </c>
      <c r="E48" s="93">
        <v>0</v>
      </c>
      <c r="F48" s="237"/>
      <c r="G48" s="93"/>
    </row>
    <row r="49" spans="1:7" ht="9.75">
      <c r="A49" s="69" t="s">
        <v>597</v>
      </c>
      <c r="B49" s="71" t="s">
        <v>330</v>
      </c>
      <c r="C49" s="55" t="s">
        <v>701</v>
      </c>
      <c r="D49" s="93">
        <v>0</v>
      </c>
      <c r="E49" s="93">
        <v>5</v>
      </c>
      <c r="F49" s="237"/>
      <c r="G49" s="93"/>
    </row>
    <row r="50" spans="1:7" ht="9.75">
      <c r="A50" s="55" t="s">
        <v>353</v>
      </c>
      <c r="B50" s="71" t="s">
        <v>331</v>
      </c>
      <c r="C50" s="55" t="s">
        <v>702</v>
      </c>
      <c r="D50" s="93">
        <v>0</v>
      </c>
      <c r="E50" s="93">
        <v>0</v>
      </c>
      <c r="F50" s="237"/>
      <c r="G50" s="93"/>
    </row>
    <row r="51" spans="1:7" ht="9.75">
      <c r="A51" s="69" t="s">
        <v>598</v>
      </c>
      <c r="B51" s="71" t="s">
        <v>332</v>
      </c>
      <c r="C51" s="55" t="s">
        <v>703</v>
      </c>
      <c r="D51" s="93">
        <v>15818</v>
      </c>
      <c r="E51" s="93">
        <v>24656</v>
      </c>
      <c r="F51" s="237"/>
      <c r="G51" s="93"/>
    </row>
    <row r="52" spans="1:7" ht="9.75">
      <c r="A52" s="55" t="s">
        <v>354</v>
      </c>
      <c r="B52" s="71" t="s">
        <v>333</v>
      </c>
      <c r="C52" s="55" t="s">
        <v>704</v>
      </c>
      <c r="D52" s="93"/>
      <c r="E52" s="93"/>
      <c r="F52" s="237"/>
      <c r="G52" s="93"/>
    </row>
    <row r="53" spans="1:7" ht="9.75">
      <c r="A53" s="69" t="s">
        <v>599</v>
      </c>
      <c r="B53" s="71" t="s">
        <v>334</v>
      </c>
      <c r="C53" s="55" t="s">
        <v>705</v>
      </c>
      <c r="D53" s="93"/>
      <c r="E53" s="93"/>
      <c r="F53" s="237"/>
      <c r="G53" s="93"/>
    </row>
    <row r="54" spans="1:7" ht="9.75">
      <c r="A54" s="166" t="s">
        <v>591</v>
      </c>
      <c r="B54" s="171" t="s">
        <v>560</v>
      </c>
      <c r="C54" s="168" t="s">
        <v>706</v>
      </c>
      <c r="D54" s="235">
        <f>SUM(D35-D36+D37+D41-D42+D43-D44-D45+D46-D47+D48-D49+D50-D51+(-D52)-(-D53))</f>
        <v>-12414</v>
      </c>
      <c r="E54" s="235">
        <f>SUM(E35-E36+E37+E41-E42+E43-E44-E45+E46-E47+E48-E49+E50-E51+(-E52)-(-E53))</f>
        <v>-25700</v>
      </c>
      <c r="F54" s="238"/>
      <c r="G54" s="235"/>
    </row>
    <row r="55" spans="1:7" ht="9.75">
      <c r="A55" s="166" t="s">
        <v>608</v>
      </c>
      <c r="B55" s="171" t="s">
        <v>48</v>
      </c>
      <c r="C55" s="168" t="s">
        <v>707</v>
      </c>
      <c r="D55" s="235">
        <f>SUM(D34+D54)</f>
        <v>5141</v>
      </c>
      <c r="E55" s="235">
        <f>SUM(E34+E54)</f>
        <v>1995</v>
      </c>
      <c r="F55" s="235">
        <f>SUM(F34+F54)</f>
        <v>0</v>
      </c>
      <c r="G55" s="235"/>
    </row>
    <row r="56" spans="1:7" ht="9.75">
      <c r="A56" s="69" t="s">
        <v>601</v>
      </c>
      <c r="B56" s="225" t="s">
        <v>344</v>
      </c>
      <c r="C56" s="55" t="s">
        <v>708</v>
      </c>
      <c r="D56" s="224">
        <f>SUM(D57:D58)</f>
        <v>1930</v>
      </c>
      <c r="E56" s="224">
        <f>SUM(E57:E58)</f>
        <v>1712</v>
      </c>
      <c r="F56" s="240"/>
      <c r="G56" s="224"/>
    </row>
    <row r="57" spans="1:7" ht="9.75">
      <c r="A57" s="69" t="s">
        <v>770</v>
      </c>
      <c r="B57" s="71" t="s">
        <v>561</v>
      </c>
      <c r="C57" s="55" t="s">
        <v>709</v>
      </c>
      <c r="D57" s="93">
        <v>1930</v>
      </c>
      <c r="E57" s="93">
        <v>1712</v>
      </c>
      <c r="F57" s="237"/>
      <c r="G57" s="93"/>
    </row>
    <row r="58" spans="1:7" ht="9.75">
      <c r="A58" s="55" t="s">
        <v>268</v>
      </c>
      <c r="B58" s="71" t="s">
        <v>562</v>
      </c>
      <c r="C58" s="55" t="s">
        <v>600</v>
      </c>
      <c r="D58" s="93">
        <v>0</v>
      </c>
      <c r="E58" s="93">
        <v>0</v>
      </c>
      <c r="F58" s="237"/>
      <c r="G58" s="93"/>
    </row>
    <row r="59" spans="1:7" ht="9.75">
      <c r="A59" s="166" t="s">
        <v>608</v>
      </c>
      <c r="B59" s="171" t="s">
        <v>49</v>
      </c>
      <c r="C59" s="168" t="s">
        <v>602</v>
      </c>
      <c r="D59" s="235">
        <f>D55-D56</f>
        <v>3211</v>
      </c>
      <c r="E59" s="235">
        <f>E55-E56</f>
        <v>283</v>
      </c>
      <c r="F59" s="238"/>
      <c r="G59" s="235"/>
    </row>
    <row r="60" spans="1:7" ht="9.75">
      <c r="A60" s="55" t="s">
        <v>355</v>
      </c>
      <c r="B60" s="71" t="s">
        <v>335</v>
      </c>
      <c r="C60" s="55" t="s">
        <v>603</v>
      </c>
      <c r="D60" s="93"/>
      <c r="E60" s="93"/>
      <c r="F60" s="237"/>
      <c r="G60" s="93"/>
    </row>
    <row r="61" spans="1:7" ht="9.75">
      <c r="A61" s="69" t="s">
        <v>604</v>
      </c>
      <c r="B61" s="71" t="s">
        <v>336</v>
      </c>
      <c r="C61" s="55" t="s">
        <v>605</v>
      </c>
      <c r="D61" s="93"/>
      <c r="E61" s="93"/>
      <c r="F61" s="237"/>
      <c r="G61" s="93"/>
    </row>
    <row r="62" spans="1:7" ht="9.75">
      <c r="A62" s="69" t="s">
        <v>591</v>
      </c>
      <c r="B62" s="72" t="s">
        <v>50</v>
      </c>
      <c r="C62" s="168" t="s">
        <v>606</v>
      </c>
      <c r="D62" s="224">
        <f>D60-D61</f>
        <v>0</v>
      </c>
      <c r="E62" s="224">
        <f>E60-E61</f>
        <v>0</v>
      </c>
      <c r="F62" s="240"/>
      <c r="G62" s="224"/>
    </row>
    <row r="63" spans="1:7" ht="9.75">
      <c r="A63" s="69" t="s">
        <v>611</v>
      </c>
      <c r="B63" s="71" t="s">
        <v>345</v>
      </c>
      <c r="C63" s="168" t="s">
        <v>607</v>
      </c>
      <c r="D63" s="235">
        <f>SUM(D64:D65)</f>
        <v>0</v>
      </c>
      <c r="E63" s="235">
        <f>SUM(E64:E65)</f>
        <v>0</v>
      </c>
      <c r="F63" s="238"/>
      <c r="G63" s="235"/>
    </row>
    <row r="64" spans="1:7" ht="9.75">
      <c r="A64" s="69" t="s">
        <v>771</v>
      </c>
      <c r="B64" s="71" t="s">
        <v>561</v>
      </c>
      <c r="C64" s="55" t="s">
        <v>609</v>
      </c>
      <c r="D64" s="93"/>
      <c r="E64" s="93"/>
      <c r="F64" s="237"/>
      <c r="G64" s="93"/>
    </row>
    <row r="65" spans="1:7" ht="9.75">
      <c r="A65" s="55" t="s">
        <v>268</v>
      </c>
      <c r="B65" s="71" t="s">
        <v>562</v>
      </c>
      <c r="C65" s="55" t="s">
        <v>610</v>
      </c>
      <c r="D65" s="93"/>
      <c r="E65" s="93"/>
      <c r="F65" s="237"/>
      <c r="G65" s="93"/>
    </row>
    <row r="66" spans="1:7" ht="9.75">
      <c r="A66" s="166" t="s">
        <v>591</v>
      </c>
      <c r="B66" s="72" t="s">
        <v>51</v>
      </c>
      <c r="C66" s="168" t="s">
        <v>69</v>
      </c>
      <c r="D66" s="224">
        <f>D62-D63</f>
        <v>0</v>
      </c>
      <c r="E66" s="224">
        <f>E62-E63</f>
        <v>0</v>
      </c>
      <c r="F66" s="240"/>
      <c r="G66" s="224"/>
    </row>
    <row r="67" spans="1:7" ht="9.75">
      <c r="A67" s="166" t="s">
        <v>613</v>
      </c>
      <c r="B67" s="72" t="s">
        <v>52</v>
      </c>
      <c r="C67" s="168" t="s">
        <v>70</v>
      </c>
      <c r="D67" s="224">
        <f>D55+D62</f>
        <v>5141</v>
      </c>
      <c r="E67" s="224">
        <f>E55+E62</f>
        <v>1995</v>
      </c>
      <c r="F67" s="240"/>
      <c r="G67" s="224"/>
    </row>
    <row r="68" spans="1:7" ht="9.75">
      <c r="A68" s="69" t="s">
        <v>612</v>
      </c>
      <c r="B68" s="71" t="s">
        <v>337</v>
      </c>
      <c r="C68" s="55" t="s">
        <v>71</v>
      </c>
      <c r="D68" s="93"/>
      <c r="E68" s="93"/>
      <c r="F68" s="237"/>
      <c r="G68" s="93"/>
    </row>
    <row r="69" spans="1:7" ht="9.75">
      <c r="A69" s="166" t="s">
        <v>613</v>
      </c>
      <c r="B69" s="72" t="s">
        <v>29</v>
      </c>
      <c r="C69" s="168" t="s">
        <v>72</v>
      </c>
      <c r="D69" s="224">
        <f>D59+D66-D68</f>
        <v>3211</v>
      </c>
      <c r="E69" s="224">
        <f>E59+E66-E68</f>
        <v>283</v>
      </c>
      <c r="F69" s="240"/>
      <c r="G69" s="224"/>
    </row>
    <row r="70" spans="1:3" ht="9.75">
      <c r="A70" s="73"/>
      <c r="C70" s="74"/>
    </row>
  </sheetData>
  <sheetProtection password="9F76" sheet="1" objects="1" scenarios="1" formatCells="0" formatColumns="0" formatRows="0"/>
  <mergeCells count="14">
    <mergeCell ref="A1:G1"/>
    <mergeCell ref="A4:B4"/>
    <mergeCell ref="C4:G4"/>
    <mergeCell ref="A5:B5"/>
    <mergeCell ref="C5:G5"/>
    <mergeCell ref="A3:B3"/>
    <mergeCell ref="C3:G3"/>
    <mergeCell ref="A2:B2"/>
    <mergeCell ref="C2:G2"/>
    <mergeCell ref="G7:G8"/>
    <mergeCell ref="A7:A8"/>
    <mergeCell ref="B7:B8"/>
    <mergeCell ref="C7:C8"/>
    <mergeCell ref="D7:E7"/>
  </mergeCells>
  <printOptions/>
  <pageMargins left="0.1968503937007874" right="0.1968503937007874" top="0.5905511811023623" bottom="0.5905511811023623" header="0.5118110236220472" footer="0.5118110236220472"/>
  <pageSetup horizontalDpi="204" verticalDpi="204" orientation="portrait" paperSize="9" r:id="rId1"/>
</worksheet>
</file>

<file path=xl/worksheets/sheet6.xml><?xml version="1.0" encoding="utf-8"?>
<worksheet xmlns="http://schemas.openxmlformats.org/spreadsheetml/2006/main" xmlns:r="http://schemas.openxmlformats.org/officeDocument/2006/relationships">
  <sheetPr>
    <tabColor indexed="10"/>
  </sheetPr>
  <dimension ref="A1:E95"/>
  <sheetViews>
    <sheetView showGridLines="0" zoomScalePageLayoutView="0" workbookViewId="0" topLeftCell="A1">
      <pane ySplit="9" topLeftCell="A10" activePane="bottomLeft" state="frozen"/>
      <selection pane="topLeft" activeCell="A1" sqref="A1"/>
      <selection pane="bottomLeft" activeCell="H25" sqref="H25"/>
    </sheetView>
  </sheetViews>
  <sheetFormatPr defaultColWidth="9.140625" defaultRowHeight="12.75"/>
  <cols>
    <col min="1" max="1" width="5.8515625" style="50" customWidth="1"/>
    <col min="2" max="2" width="34.140625" style="50" customWidth="1"/>
    <col min="3" max="3" width="34.28125" style="50" customWidth="1"/>
    <col min="4" max="4" width="12.00390625" style="50" customWidth="1"/>
    <col min="5" max="5" width="14.421875" style="50" customWidth="1"/>
    <col min="6" max="16384" width="9.140625" style="50" customWidth="1"/>
  </cols>
  <sheetData>
    <row r="1" spans="1:5" s="49" customFormat="1" ht="11.25">
      <c r="A1" s="672" t="s">
        <v>10</v>
      </c>
      <c r="B1" s="672"/>
      <c r="C1" s="672"/>
      <c r="D1" s="672"/>
      <c r="E1" s="672"/>
    </row>
    <row r="2" spans="1:5" s="49" customFormat="1" ht="12" thickBot="1">
      <c r="A2" s="673" t="s">
        <v>619</v>
      </c>
      <c r="B2" s="673"/>
      <c r="C2" s="673"/>
      <c r="D2" s="673"/>
      <c r="E2" s="673"/>
    </row>
    <row r="3" spans="1:5" ht="15.75">
      <c r="A3" s="643" t="s">
        <v>462</v>
      </c>
      <c r="B3" s="677"/>
      <c r="C3" s="678" t="s">
        <v>851</v>
      </c>
      <c r="D3" s="679"/>
      <c r="E3" s="680"/>
    </row>
    <row r="4" spans="1:5" ht="15.75">
      <c r="A4" s="643" t="s">
        <v>463</v>
      </c>
      <c r="B4" s="677"/>
      <c r="C4" s="678" t="s">
        <v>426</v>
      </c>
      <c r="D4" s="679"/>
      <c r="E4" s="680"/>
    </row>
    <row r="5" spans="1:5" s="53" customFormat="1" ht="15.75">
      <c r="A5" s="674" t="s">
        <v>616</v>
      </c>
      <c r="B5" s="674"/>
      <c r="C5" s="585" t="str">
        <f>IF(ISBLANK(Ročná_správa!B12),"  ",Ročná_správa!B12)</f>
        <v>Hydromeliorácie a.s.</v>
      </c>
      <c r="D5" s="675"/>
      <c r="E5" s="676"/>
    </row>
    <row r="6" spans="1:5" s="53" customFormat="1" ht="16.5" thickBot="1">
      <c r="A6" s="674" t="s">
        <v>370</v>
      </c>
      <c r="B6" s="674"/>
      <c r="C6" s="585" t="str">
        <f>IF(ISBLANK(Ročná_správa!E6),"  ",Ročná_správa!E6)</f>
        <v>31410031</v>
      </c>
      <c r="D6" s="675"/>
      <c r="E6" s="676"/>
    </row>
    <row r="7" spans="1:5" ht="21" customHeight="1">
      <c r="A7" s="681" t="s">
        <v>494</v>
      </c>
      <c r="B7" s="684" t="s">
        <v>620</v>
      </c>
      <c r="C7" s="685"/>
      <c r="D7" s="694" t="s">
        <v>676</v>
      </c>
      <c r="E7" s="695"/>
    </row>
    <row r="8" spans="1:5" ht="20.25" customHeight="1">
      <c r="A8" s="682"/>
      <c r="B8" s="686"/>
      <c r="C8" s="687"/>
      <c r="D8" s="690" t="s">
        <v>584</v>
      </c>
      <c r="E8" s="692" t="s">
        <v>389</v>
      </c>
    </row>
    <row r="9" spans="1:5" ht="40.5" customHeight="1" thickBot="1">
      <c r="A9" s="683"/>
      <c r="B9" s="688"/>
      <c r="C9" s="689"/>
      <c r="D9" s="691"/>
      <c r="E9" s="693"/>
    </row>
    <row r="10" spans="1:5" ht="11.25" customHeight="1">
      <c r="A10" s="710" t="s">
        <v>759</v>
      </c>
      <c r="B10" s="711"/>
      <c r="C10" s="711"/>
      <c r="D10" s="711"/>
      <c r="E10" s="712"/>
    </row>
    <row r="11" spans="1:5" ht="9.75">
      <c r="A11" s="75" t="s">
        <v>11</v>
      </c>
      <c r="B11" s="697" t="s">
        <v>12</v>
      </c>
      <c r="C11" s="697"/>
      <c r="D11" s="92">
        <v>5141</v>
      </c>
      <c r="E11" s="92">
        <v>1995</v>
      </c>
    </row>
    <row r="12" spans="1:5" ht="22.5" customHeight="1">
      <c r="A12" s="76" t="s">
        <v>621</v>
      </c>
      <c r="B12" s="698" t="s">
        <v>13</v>
      </c>
      <c r="C12" s="698"/>
      <c r="D12" s="220">
        <v>12128</v>
      </c>
      <c r="E12" s="220">
        <v>72844</v>
      </c>
    </row>
    <row r="13" spans="1:5" ht="9.75">
      <c r="A13" s="77" t="s">
        <v>14</v>
      </c>
      <c r="B13" s="696" t="s">
        <v>15</v>
      </c>
      <c r="C13" s="696"/>
      <c r="D13" s="93">
        <v>69648</v>
      </c>
      <c r="E13" s="93">
        <v>76130</v>
      </c>
    </row>
    <row r="14" spans="1:5" ht="22.5" customHeight="1">
      <c r="A14" s="77" t="s">
        <v>16</v>
      </c>
      <c r="B14" s="696" t="s">
        <v>73</v>
      </c>
      <c r="C14" s="696"/>
      <c r="D14" s="93"/>
      <c r="E14" s="93">
        <v>0</v>
      </c>
    </row>
    <row r="15" spans="1:5" ht="9.75">
      <c r="A15" s="77" t="s">
        <v>74</v>
      </c>
      <c r="B15" s="696" t="s">
        <v>75</v>
      </c>
      <c r="C15" s="696"/>
      <c r="D15" s="93"/>
      <c r="E15" s="93"/>
    </row>
    <row r="16" spans="1:5" ht="9.75">
      <c r="A16" s="77" t="s">
        <v>76</v>
      </c>
      <c r="B16" s="696" t="s">
        <v>77</v>
      </c>
      <c r="C16" s="696"/>
      <c r="D16" s="93"/>
      <c r="E16" s="93"/>
    </row>
    <row r="17" spans="1:5" ht="9.75">
      <c r="A17" s="77" t="s">
        <v>78</v>
      </c>
      <c r="B17" s="696" t="s">
        <v>79</v>
      </c>
      <c r="C17" s="696"/>
      <c r="D17" s="93"/>
      <c r="E17" s="93"/>
    </row>
    <row r="18" spans="1:5" ht="9.75">
      <c r="A18" s="77" t="s">
        <v>80</v>
      </c>
      <c r="B18" s="696" t="s">
        <v>81</v>
      </c>
      <c r="C18" s="696"/>
      <c r="D18" s="93">
        <v>11328</v>
      </c>
      <c r="E18" s="93">
        <v>-754</v>
      </c>
    </row>
    <row r="19" spans="1:5" ht="9.75">
      <c r="A19" s="77" t="s">
        <v>82</v>
      </c>
      <c r="B19" s="696" t="s">
        <v>83</v>
      </c>
      <c r="C19" s="696"/>
      <c r="D19" s="93"/>
      <c r="E19" s="93"/>
    </row>
    <row r="20" spans="1:5" ht="9.75">
      <c r="A20" s="77" t="s">
        <v>84</v>
      </c>
      <c r="B20" s="696" t="s">
        <v>85</v>
      </c>
      <c r="C20" s="696"/>
      <c r="D20" s="93"/>
      <c r="E20" s="93">
        <v>6785</v>
      </c>
    </row>
    <row r="21" spans="1:5" ht="9.75">
      <c r="A21" s="77" t="s">
        <v>86</v>
      </c>
      <c r="B21" s="704" t="s">
        <v>87</v>
      </c>
      <c r="C21" s="704"/>
      <c r="D21" s="93">
        <v>3402</v>
      </c>
      <c r="E21" s="93">
        <v>-5746</v>
      </c>
    </row>
    <row r="22" spans="1:5" ht="22.5" customHeight="1">
      <c r="A22" s="77" t="s">
        <v>88</v>
      </c>
      <c r="B22" s="699" t="s">
        <v>89</v>
      </c>
      <c r="C22" s="700"/>
      <c r="D22" s="93"/>
      <c r="E22" s="93"/>
    </row>
    <row r="23" spans="1:5" ht="22.5" customHeight="1">
      <c r="A23" s="77" t="s">
        <v>90</v>
      </c>
      <c r="B23" s="699" t="s">
        <v>91</v>
      </c>
      <c r="C23" s="700"/>
      <c r="D23" s="93"/>
      <c r="E23" s="93"/>
    </row>
    <row r="24" spans="1:5" ht="9.75">
      <c r="A24" s="77" t="s">
        <v>92</v>
      </c>
      <c r="B24" s="699" t="s">
        <v>93</v>
      </c>
      <c r="C24" s="700"/>
      <c r="D24" s="93">
        <v>-65446</v>
      </c>
      <c r="E24" s="93">
        <v>-6571</v>
      </c>
    </row>
    <row r="25" spans="1:5" ht="22.5" customHeight="1">
      <c r="A25" s="78" t="s">
        <v>94</v>
      </c>
      <c r="B25" s="701" t="s">
        <v>95</v>
      </c>
      <c r="C25" s="701"/>
      <c r="D25" s="93"/>
      <c r="E25" s="93"/>
    </row>
    <row r="26" spans="1:5" ht="29.25" customHeight="1">
      <c r="A26" s="76" t="s">
        <v>622</v>
      </c>
      <c r="B26" s="702" t="s">
        <v>122</v>
      </c>
      <c r="C26" s="703"/>
      <c r="D26" s="220">
        <v>231149</v>
      </c>
      <c r="E26" s="220">
        <v>127525</v>
      </c>
    </row>
    <row r="27" spans="1:5" ht="9.75">
      <c r="A27" s="77" t="s">
        <v>123</v>
      </c>
      <c r="B27" s="704" t="s">
        <v>124</v>
      </c>
      <c r="C27" s="704"/>
      <c r="D27" s="93">
        <v>-8303</v>
      </c>
      <c r="E27" s="93">
        <v>157656</v>
      </c>
    </row>
    <row r="28" spans="1:5" ht="9.75">
      <c r="A28" s="77" t="s">
        <v>125</v>
      </c>
      <c r="B28" s="704" t="s">
        <v>126</v>
      </c>
      <c r="C28" s="704"/>
      <c r="D28" s="93">
        <v>138346</v>
      </c>
      <c r="E28" s="93">
        <v>-29078</v>
      </c>
    </row>
    <row r="29" spans="1:5" ht="9.75">
      <c r="A29" s="77" t="s">
        <v>127</v>
      </c>
      <c r="B29" s="704" t="s">
        <v>128</v>
      </c>
      <c r="C29" s="704"/>
      <c r="D29" s="93">
        <v>101106</v>
      </c>
      <c r="E29" s="93">
        <v>-1053</v>
      </c>
    </row>
    <row r="30" spans="1:5" ht="22.5" customHeight="1">
      <c r="A30" s="79" t="s">
        <v>129</v>
      </c>
      <c r="B30" s="701" t="s">
        <v>130</v>
      </c>
      <c r="C30" s="701"/>
      <c r="D30" s="94">
        <v>248418</v>
      </c>
      <c r="E30" s="94">
        <v>202364</v>
      </c>
    </row>
    <row r="31" spans="1:5" ht="22.5" customHeight="1">
      <c r="A31" s="79"/>
      <c r="B31" s="705" t="s">
        <v>134</v>
      </c>
      <c r="C31" s="705"/>
      <c r="D31" s="227">
        <f>D11+D12+D26</f>
        <v>248418</v>
      </c>
      <c r="E31" s="227">
        <f>E11+E12+E26</f>
        <v>202364</v>
      </c>
    </row>
    <row r="32" spans="1:5" ht="9.75">
      <c r="A32" s="77" t="s">
        <v>623</v>
      </c>
      <c r="B32" s="699" t="s">
        <v>631</v>
      </c>
      <c r="C32" s="700"/>
      <c r="D32" s="93">
        <v>3402</v>
      </c>
      <c r="E32" s="93">
        <v>5746</v>
      </c>
    </row>
    <row r="33" spans="1:5" ht="9.75">
      <c r="A33" s="77" t="s">
        <v>624</v>
      </c>
      <c r="B33" s="699" t="s">
        <v>632</v>
      </c>
      <c r="C33" s="700"/>
      <c r="D33" s="93"/>
      <c r="E33" s="93"/>
    </row>
    <row r="34" spans="1:5" ht="9.75">
      <c r="A34" s="706" t="s">
        <v>625</v>
      </c>
      <c r="B34" s="701" t="s">
        <v>135</v>
      </c>
      <c r="C34" s="701"/>
      <c r="D34" s="709"/>
      <c r="E34" s="709"/>
    </row>
    <row r="35" spans="1:5" ht="9.75">
      <c r="A35" s="706"/>
      <c r="B35" s="701"/>
      <c r="C35" s="701"/>
      <c r="D35" s="709"/>
      <c r="E35" s="709"/>
    </row>
    <row r="36" spans="1:5" ht="22.5" customHeight="1">
      <c r="A36" s="77" t="s">
        <v>626</v>
      </c>
      <c r="B36" s="699" t="s">
        <v>636</v>
      </c>
      <c r="C36" s="700"/>
      <c r="D36" s="93">
        <v>-24444</v>
      </c>
      <c r="E36" s="93">
        <v>-6785</v>
      </c>
    </row>
    <row r="37" spans="1:5" ht="11.25">
      <c r="A37" s="77"/>
      <c r="B37" s="707" t="s">
        <v>136</v>
      </c>
      <c r="C37" s="708"/>
      <c r="D37" s="228">
        <f>SUM(D31+D32+D33+D34+D36)</f>
        <v>227376</v>
      </c>
      <c r="E37" s="228">
        <f>SUM(E31+E32+E33+E34+E36)</f>
        <v>201325</v>
      </c>
    </row>
    <row r="38" spans="1:5" ht="22.5" customHeight="1">
      <c r="A38" s="77" t="s">
        <v>628</v>
      </c>
      <c r="B38" s="699" t="s">
        <v>228</v>
      </c>
      <c r="C38" s="700"/>
      <c r="D38" s="93">
        <v>-1930</v>
      </c>
      <c r="E38" s="93">
        <v>-1712</v>
      </c>
    </row>
    <row r="39" spans="1:5" ht="9.75">
      <c r="A39" s="77" t="s">
        <v>629</v>
      </c>
      <c r="B39" s="699" t="s">
        <v>637</v>
      </c>
      <c r="C39" s="700"/>
      <c r="D39" s="93"/>
      <c r="E39" s="93"/>
    </row>
    <row r="40" spans="1:5" ht="9.75">
      <c r="A40" s="77" t="s">
        <v>630</v>
      </c>
      <c r="B40" s="699" t="s">
        <v>638</v>
      </c>
      <c r="C40" s="700"/>
      <c r="D40" s="93"/>
      <c r="E40" s="93"/>
    </row>
    <row r="41" spans="1:5" ht="11.25">
      <c r="A41" s="77"/>
      <c r="B41" s="707" t="s">
        <v>137</v>
      </c>
      <c r="C41" s="708"/>
      <c r="D41" s="228">
        <f>SUM(D37+D38+D39+D40)</f>
        <v>225446</v>
      </c>
      <c r="E41" s="228">
        <f>SUM(E37+E38+E39+E40)</f>
        <v>199613</v>
      </c>
    </row>
    <row r="42" spans="1:5" ht="11.25">
      <c r="A42" s="710" t="s">
        <v>639</v>
      </c>
      <c r="B42" s="711"/>
      <c r="C42" s="711"/>
      <c r="D42" s="711"/>
      <c r="E42" s="712"/>
    </row>
    <row r="43" spans="1:5" ht="9.75">
      <c r="A43" s="77" t="s">
        <v>640</v>
      </c>
      <c r="B43" s="704" t="s">
        <v>368</v>
      </c>
      <c r="C43" s="704"/>
      <c r="D43" s="1"/>
      <c r="E43" s="1"/>
    </row>
    <row r="44" spans="1:5" ht="9.75">
      <c r="A44" s="77" t="s">
        <v>641</v>
      </c>
      <c r="B44" s="704" t="s">
        <v>369</v>
      </c>
      <c r="C44" s="704"/>
      <c r="D44" s="1">
        <v>-47050</v>
      </c>
      <c r="E44" s="1">
        <v>-57111</v>
      </c>
    </row>
    <row r="45" spans="1:5" ht="27.75" customHeight="1">
      <c r="A45" s="79" t="s">
        <v>642</v>
      </c>
      <c r="B45" s="701" t="s">
        <v>146</v>
      </c>
      <c r="C45" s="701"/>
      <c r="D45" s="83"/>
      <c r="E45" s="83"/>
    </row>
    <row r="46" spans="1:5" ht="9.75">
      <c r="A46" s="77" t="s">
        <v>643</v>
      </c>
      <c r="B46" s="704" t="s">
        <v>644</v>
      </c>
      <c r="C46" s="704"/>
      <c r="D46" s="1"/>
      <c r="E46" s="1"/>
    </row>
    <row r="47" spans="1:5" ht="9.75">
      <c r="A47" s="77" t="s">
        <v>645</v>
      </c>
      <c r="B47" s="704" t="s">
        <v>646</v>
      </c>
      <c r="C47" s="704"/>
      <c r="D47" s="1">
        <v>84793</v>
      </c>
      <c r="E47" s="1">
        <v>3571</v>
      </c>
    </row>
    <row r="48" spans="1:5" ht="27.75" customHeight="1">
      <c r="A48" s="79" t="s">
        <v>647</v>
      </c>
      <c r="B48" s="701" t="s">
        <v>152</v>
      </c>
      <c r="C48" s="701"/>
      <c r="D48" s="83"/>
      <c r="E48" s="83"/>
    </row>
    <row r="49" spans="1:5" ht="22.5" customHeight="1">
      <c r="A49" s="79" t="s">
        <v>654</v>
      </c>
      <c r="B49" s="701" t="s">
        <v>221</v>
      </c>
      <c r="C49" s="701"/>
      <c r="D49" s="83"/>
      <c r="E49" s="83"/>
    </row>
    <row r="50" spans="1:5" ht="22.5" customHeight="1">
      <c r="A50" s="79" t="s">
        <v>655</v>
      </c>
      <c r="B50" s="701" t="s">
        <v>656</v>
      </c>
      <c r="C50" s="701"/>
      <c r="D50" s="83"/>
      <c r="E50" s="83"/>
    </row>
    <row r="51" spans="1:5" ht="22.5" customHeight="1">
      <c r="A51" s="78" t="s">
        <v>657</v>
      </c>
      <c r="B51" s="714" t="s">
        <v>153</v>
      </c>
      <c r="C51" s="714"/>
      <c r="D51" s="1"/>
      <c r="E51" s="1"/>
    </row>
    <row r="52" spans="1:5" ht="22.5" customHeight="1">
      <c r="A52" s="78" t="s">
        <v>658</v>
      </c>
      <c r="B52" s="714" t="s">
        <v>154</v>
      </c>
      <c r="C52" s="714"/>
      <c r="D52" s="1"/>
      <c r="E52" s="1"/>
    </row>
    <row r="53" spans="1:5" ht="9.75">
      <c r="A53" s="78" t="s">
        <v>659</v>
      </c>
      <c r="B53" s="713" t="s">
        <v>155</v>
      </c>
      <c r="C53" s="714"/>
      <c r="D53" s="1"/>
      <c r="E53" s="1"/>
    </row>
    <row r="54" spans="1:5" ht="9.75">
      <c r="A54" s="78" t="s">
        <v>660</v>
      </c>
      <c r="B54" s="713" t="s">
        <v>156</v>
      </c>
      <c r="C54" s="714"/>
      <c r="D54" s="1"/>
      <c r="E54" s="1"/>
    </row>
    <row r="55" spans="1:5" ht="22.5" customHeight="1">
      <c r="A55" s="78" t="s">
        <v>661</v>
      </c>
      <c r="B55" s="713" t="s">
        <v>157</v>
      </c>
      <c r="C55" s="714"/>
      <c r="D55" s="1"/>
      <c r="E55" s="1"/>
    </row>
    <row r="56" spans="1:5" ht="22.5" customHeight="1">
      <c r="A56" s="80" t="s">
        <v>662</v>
      </c>
      <c r="B56" s="713" t="s">
        <v>159</v>
      </c>
      <c r="C56" s="714"/>
      <c r="D56" s="1"/>
      <c r="E56" s="1"/>
    </row>
    <row r="57" spans="1:5" ht="9.75">
      <c r="A57" s="80" t="s">
        <v>158</v>
      </c>
      <c r="B57" s="713" t="s">
        <v>160</v>
      </c>
      <c r="C57" s="714"/>
      <c r="D57" s="1"/>
      <c r="E57" s="1"/>
    </row>
    <row r="58" spans="1:5" ht="9.75">
      <c r="A58" s="80" t="s">
        <v>663</v>
      </c>
      <c r="B58" s="715" t="s">
        <v>161</v>
      </c>
      <c r="C58" s="696"/>
      <c r="D58" s="1"/>
      <c r="E58" s="1"/>
    </row>
    <row r="59" spans="1:5" ht="9.75">
      <c r="A59" s="80" t="s">
        <v>664</v>
      </c>
      <c r="B59" s="715" t="s">
        <v>162</v>
      </c>
      <c r="C59" s="696"/>
      <c r="D59" s="1"/>
      <c r="E59" s="1"/>
    </row>
    <row r="60" spans="1:5" ht="9.75">
      <c r="A60" s="80" t="s">
        <v>665</v>
      </c>
      <c r="B60" s="715" t="s">
        <v>163</v>
      </c>
      <c r="C60" s="696"/>
      <c r="D60" s="1"/>
      <c r="E60" s="1"/>
    </row>
    <row r="61" spans="1:5" ht="9.75">
      <c r="A61" s="80" t="s">
        <v>666</v>
      </c>
      <c r="B61" s="715" t="s">
        <v>667</v>
      </c>
      <c r="C61" s="696"/>
      <c r="D61" s="1"/>
      <c r="E61" s="1"/>
    </row>
    <row r="62" spans="1:5" ht="11.25">
      <c r="A62" s="81" t="s">
        <v>401</v>
      </c>
      <c r="B62" s="716" t="s">
        <v>133</v>
      </c>
      <c r="C62" s="717"/>
      <c r="D62" s="229">
        <f>SUM(D43:D61)</f>
        <v>37743</v>
      </c>
      <c r="E62" s="229">
        <f>SUM(E43:E61)</f>
        <v>-53540</v>
      </c>
    </row>
    <row r="63" spans="1:5" ht="11.25">
      <c r="A63" s="718" t="s">
        <v>668</v>
      </c>
      <c r="B63" s="719"/>
      <c r="C63" s="719"/>
      <c r="D63" s="720"/>
      <c r="E63" s="721"/>
    </row>
    <row r="64" spans="1:5" ht="9.75">
      <c r="A64" s="82" t="s">
        <v>583</v>
      </c>
      <c r="B64" s="722" t="s">
        <v>167</v>
      </c>
      <c r="C64" s="698"/>
      <c r="D64" s="221">
        <f>SUM(D65:D72)</f>
        <v>29</v>
      </c>
      <c r="E64" s="221">
        <f>SUM(E65:E72)</f>
        <v>0</v>
      </c>
    </row>
    <row r="65" spans="1:5" ht="9.75">
      <c r="A65" s="80" t="s">
        <v>669</v>
      </c>
      <c r="B65" s="715" t="s">
        <v>168</v>
      </c>
      <c r="C65" s="696"/>
      <c r="D65" s="1">
        <v>29</v>
      </c>
      <c r="E65" s="1"/>
    </row>
    <row r="66" spans="1:5" ht="9.75">
      <c r="A66" s="80" t="s">
        <v>670</v>
      </c>
      <c r="B66" s="715" t="s">
        <v>760</v>
      </c>
      <c r="C66" s="696"/>
      <c r="D66" s="1"/>
      <c r="E66" s="1"/>
    </row>
    <row r="67" spans="1:5" ht="9.75">
      <c r="A67" s="80" t="s">
        <v>713</v>
      </c>
      <c r="B67" s="715" t="s">
        <v>714</v>
      </c>
      <c r="C67" s="696"/>
      <c r="D67" s="1"/>
      <c r="E67" s="1"/>
    </row>
    <row r="68" spans="1:5" ht="9.75">
      <c r="A68" s="80" t="s">
        <v>715</v>
      </c>
      <c r="B68" s="715" t="s">
        <v>187</v>
      </c>
      <c r="C68" s="696"/>
      <c r="D68" s="1"/>
      <c r="E68" s="1"/>
    </row>
    <row r="69" spans="1:5" ht="9.75">
      <c r="A69" s="80" t="s">
        <v>716</v>
      </c>
      <c r="B69" s="715" t="s">
        <v>717</v>
      </c>
      <c r="C69" s="696"/>
      <c r="D69" s="1"/>
      <c r="E69" s="1"/>
    </row>
    <row r="70" spans="1:5" ht="9.75">
      <c r="A70" s="80" t="s">
        <v>718</v>
      </c>
      <c r="B70" s="715" t="s">
        <v>761</v>
      </c>
      <c r="C70" s="696"/>
      <c r="D70" s="1"/>
      <c r="E70" s="1"/>
    </row>
    <row r="71" spans="1:5" ht="22.5" customHeight="1">
      <c r="A71" s="80" t="s">
        <v>719</v>
      </c>
      <c r="B71" s="715" t="s">
        <v>671</v>
      </c>
      <c r="C71" s="696"/>
      <c r="D71" s="1"/>
      <c r="E71" s="1"/>
    </row>
    <row r="72" spans="1:5" ht="9.75">
      <c r="A72" s="80" t="s">
        <v>722</v>
      </c>
      <c r="B72" s="715" t="s">
        <v>188</v>
      </c>
      <c r="C72" s="696"/>
      <c r="D72" s="1"/>
      <c r="E72" s="1"/>
    </row>
    <row r="73" spans="1:5" ht="18.75" customHeight="1">
      <c r="A73" s="82" t="s">
        <v>723</v>
      </c>
      <c r="B73" s="722" t="s">
        <v>762</v>
      </c>
      <c r="C73" s="698"/>
      <c r="D73" s="221">
        <f>SUM(D74:D82)</f>
        <v>0</v>
      </c>
      <c r="E73" s="221">
        <f>SUM(E74:E82)</f>
        <v>0</v>
      </c>
    </row>
    <row r="74" spans="1:5" ht="9.75">
      <c r="A74" s="80" t="s">
        <v>724</v>
      </c>
      <c r="B74" s="715" t="s">
        <v>189</v>
      </c>
      <c r="C74" s="696"/>
      <c r="D74" s="1"/>
      <c r="E74" s="1"/>
    </row>
    <row r="75" spans="1:5" ht="9.75">
      <c r="A75" s="80" t="s">
        <v>725</v>
      </c>
      <c r="B75" s="715" t="s">
        <v>190</v>
      </c>
      <c r="C75" s="696"/>
      <c r="D75" s="1"/>
      <c r="E75" s="1"/>
    </row>
    <row r="76" spans="1:5" ht="22.5" customHeight="1">
      <c r="A76" s="80" t="s">
        <v>726</v>
      </c>
      <c r="B76" s="715" t="s">
        <v>191</v>
      </c>
      <c r="C76" s="696"/>
      <c r="D76" s="1"/>
      <c r="E76" s="1"/>
    </row>
    <row r="77" spans="1:5" ht="22.5" customHeight="1">
      <c r="A77" s="80" t="s">
        <v>727</v>
      </c>
      <c r="B77" s="715" t="s">
        <v>192</v>
      </c>
      <c r="C77" s="696"/>
      <c r="D77" s="1"/>
      <c r="E77" s="1"/>
    </row>
    <row r="78" spans="1:5" ht="9.75">
      <c r="A78" s="80" t="s">
        <v>728</v>
      </c>
      <c r="B78" s="715" t="s">
        <v>193</v>
      </c>
      <c r="C78" s="696"/>
      <c r="D78" s="1"/>
      <c r="E78" s="1"/>
    </row>
    <row r="79" spans="1:5" ht="9.75">
      <c r="A79" s="80" t="s">
        <v>741</v>
      </c>
      <c r="B79" s="715" t="s">
        <v>742</v>
      </c>
      <c r="C79" s="696"/>
      <c r="D79" s="1"/>
      <c r="E79" s="1"/>
    </row>
    <row r="80" spans="1:5" ht="9.75">
      <c r="A80" s="80" t="s">
        <v>743</v>
      </c>
      <c r="B80" s="715" t="s">
        <v>194</v>
      </c>
      <c r="C80" s="696"/>
      <c r="D80" s="1"/>
      <c r="E80" s="1"/>
    </row>
    <row r="81" spans="1:5" ht="22.5" customHeight="1">
      <c r="A81" s="80" t="s">
        <v>744</v>
      </c>
      <c r="B81" s="715" t="s">
        <v>195</v>
      </c>
      <c r="C81" s="696"/>
      <c r="D81" s="1"/>
      <c r="E81" s="1"/>
    </row>
    <row r="82" spans="1:5" ht="22.5" customHeight="1">
      <c r="A82" s="80" t="s">
        <v>745</v>
      </c>
      <c r="B82" s="715" t="s">
        <v>763</v>
      </c>
      <c r="C82" s="696"/>
      <c r="D82" s="1"/>
      <c r="E82" s="1"/>
    </row>
    <row r="83" spans="1:5" ht="9.75">
      <c r="A83" s="80" t="s">
        <v>746</v>
      </c>
      <c r="B83" s="715" t="s">
        <v>196</v>
      </c>
      <c r="C83" s="696"/>
      <c r="D83" s="1"/>
      <c r="E83" s="1"/>
    </row>
    <row r="84" spans="1:5" ht="22.5" customHeight="1">
      <c r="A84" s="80" t="s">
        <v>747</v>
      </c>
      <c r="B84" s="715" t="s">
        <v>197</v>
      </c>
      <c r="C84" s="696"/>
      <c r="D84" s="1"/>
      <c r="E84" s="1"/>
    </row>
    <row r="85" spans="1:5" ht="22.5" customHeight="1">
      <c r="A85" s="80" t="s">
        <v>748</v>
      </c>
      <c r="B85" s="715" t="s">
        <v>198</v>
      </c>
      <c r="C85" s="696"/>
      <c r="D85" s="1"/>
      <c r="E85" s="1"/>
    </row>
    <row r="86" spans="1:5" ht="22.5" customHeight="1">
      <c r="A86" s="80" t="s">
        <v>749</v>
      </c>
      <c r="B86" s="715" t="s">
        <v>199</v>
      </c>
      <c r="C86" s="696"/>
      <c r="D86" s="1"/>
      <c r="E86" s="1"/>
    </row>
    <row r="87" spans="1:5" ht="9.75">
      <c r="A87" s="80" t="s">
        <v>750</v>
      </c>
      <c r="B87" s="715" t="s">
        <v>200</v>
      </c>
      <c r="C87" s="696"/>
      <c r="D87" s="1"/>
      <c r="E87" s="1"/>
    </row>
    <row r="88" spans="1:5" ht="9.75">
      <c r="A88" s="80" t="s">
        <v>751</v>
      </c>
      <c r="B88" s="715" t="s">
        <v>5</v>
      </c>
      <c r="C88" s="696"/>
      <c r="D88" s="1">
        <v>12</v>
      </c>
      <c r="E88" s="1">
        <v>1060</v>
      </c>
    </row>
    <row r="89" spans="1:5" ht="9.75">
      <c r="A89" s="80" t="s">
        <v>6</v>
      </c>
      <c r="B89" s="715" t="s">
        <v>7</v>
      </c>
      <c r="C89" s="696"/>
      <c r="D89" s="1"/>
      <c r="E89" s="1"/>
    </row>
    <row r="90" spans="1:5" ht="11.25">
      <c r="A90" s="231" t="s">
        <v>446</v>
      </c>
      <c r="B90" s="716" t="s">
        <v>201</v>
      </c>
      <c r="C90" s="717"/>
      <c r="D90" s="230">
        <f>SUM(D83:D89)+D73+D64</f>
        <v>41</v>
      </c>
      <c r="E90" s="230">
        <f>SUM(E83:E89)+E73+E64</f>
        <v>1060</v>
      </c>
    </row>
    <row r="91" spans="1:5" ht="11.25">
      <c r="A91" s="232" t="s">
        <v>483</v>
      </c>
      <c r="B91" s="723" t="s">
        <v>764</v>
      </c>
      <c r="C91" s="724"/>
      <c r="D91" s="230">
        <f>D41+D62+D90</f>
        <v>263230</v>
      </c>
      <c r="E91" s="230">
        <f>E41+E62+E90</f>
        <v>147133</v>
      </c>
    </row>
    <row r="92" spans="1:5" ht="11.25">
      <c r="A92" s="232" t="s">
        <v>585</v>
      </c>
      <c r="B92" s="723" t="s">
        <v>202</v>
      </c>
      <c r="C92" s="724"/>
      <c r="D92" s="233">
        <v>304485</v>
      </c>
      <c r="E92" s="233">
        <v>157352</v>
      </c>
    </row>
    <row r="93" spans="1:5" ht="22.5" customHeight="1">
      <c r="A93" s="232" t="s">
        <v>586</v>
      </c>
      <c r="B93" s="723" t="s">
        <v>203</v>
      </c>
      <c r="C93" s="724"/>
      <c r="D93" s="233">
        <v>567715</v>
      </c>
      <c r="E93" s="233">
        <v>304485</v>
      </c>
    </row>
    <row r="94" spans="1:5" ht="22.5" customHeight="1">
      <c r="A94" s="232" t="s">
        <v>587</v>
      </c>
      <c r="B94" s="723" t="s">
        <v>204</v>
      </c>
      <c r="C94" s="724"/>
      <c r="D94" s="233">
        <v>0</v>
      </c>
      <c r="E94" s="233">
        <v>0</v>
      </c>
    </row>
    <row r="95" spans="1:5" ht="22.5" customHeight="1">
      <c r="A95" s="232" t="s">
        <v>588</v>
      </c>
      <c r="B95" s="723" t="s">
        <v>220</v>
      </c>
      <c r="C95" s="724"/>
      <c r="D95" s="233">
        <v>567715</v>
      </c>
      <c r="E95" s="233">
        <v>304485</v>
      </c>
    </row>
  </sheetData>
  <sheetProtection password="9F76" sheet="1" objects="1" scenarios="1" formatCells="0" formatColumns="0" formatRows="0"/>
  <mergeCells count="103">
    <mergeCell ref="B94:C94"/>
    <mergeCell ref="B95:C95"/>
    <mergeCell ref="B92:C92"/>
    <mergeCell ref="B82:C82"/>
    <mergeCell ref="B83:C83"/>
    <mergeCell ref="B84:C84"/>
    <mergeCell ref="B87:C87"/>
    <mergeCell ref="B88:C88"/>
    <mergeCell ref="B81:C81"/>
    <mergeCell ref="B89:C89"/>
    <mergeCell ref="A10:E10"/>
    <mergeCell ref="B93:C93"/>
    <mergeCell ref="B77:C77"/>
    <mergeCell ref="B78:C78"/>
    <mergeCell ref="B90:C90"/>
    <mergeCell ref="B91:C91"/>
    <mergeCell ref="B85:C85"/>
    <mergeCell ref="B86:C86"/>
    <mergeCell ref="B79:C79"/>
    <mergeCell ref="B80:C80"/>
    <mergeCell ref="B73:C73"/>
    <mergeCell ref="B74:C74"/>
    <mergeCell ref="B75:C75"/>
    <mergeCell ref="B76:C76"/>
    <mergeCell ref="B69:C69"/>
    <mergeCell ref="B70:C70"/>
    <mergeCell ref="B71:C71"/>
    <mergeCell ref="B72:C72"/>
    <mergeCell ref="B65:C65"/>
    <mergeCell ref="B66:C66"/>
    <mergeCell ref="B67:C67"/>
    <mergeCell ref="B68:C68"/>
    <mergeCell ref="B61:C61"/>
    <mergeCell ref="B62:C62"/>
    <mergeCell ref="A63:E63"/>
    <mergeCell ref="B64:C64"/>
    <mergeCell ref="B57:C57"/>
    <mergeCell ref="B58:C58"/>
    <mergeCell ref="B59:C59"/>
    <mergeCell ref="B60:C60"/>
    <mergeCell ref="B53:C53"/>
    <mergeCell ref="B54:C54"/>
    <mergeCell ref="B55:C55"/>
    <mergeCell ref="B56:C56"/>
    <mergeCell ref="B50:C50"/>
    <mergeCell ref="B51:C51"/>
    <mergeCell ref="B52:C52"/>
    <mergeCell ref="B46:C46"/>
    <mergeCell ref="B47:C47"/>
    <mergeCell ref="B48:C48"/>
    <mergeCell ref="B49:C49"/>
    <mergeCell ref="A42:E42"/>
    <mergeCell ref="B43:C43"/>
    <mergeCell ref="B44:C44"/>
    <mergeCell ref="B45:C45"/>
    <mergeCell ref="B38:C38"/>
    <mergeCell ref="B39:C39"/>
    <mergeCell ref="B40:C40"/>
    <mergeCell ref="B41:C41"/>
    <mergeCell ref="D34:D35"/>
    <mergeCell ref="E34:E35"/>
    <mergeCell ref="B36:C36"/>
    <mergeCell ref="B37:C37"/>
    <mergeCell ref="B31:C31"/>
    <mergeCell ref="B32:C32"/>
    <mergeCell ref="B33:C33"/>
    <mergeCell ref="A34:A35"/>
    <mergeCell ref="B34:C35"/>
    <mergeCell ref="B27:C27"/>
    <mergeCell ref="B28:C28"/>
    <mergeCell ref="B29:C29"/>
    <mergeCell ref="B30:C30"/>
    <mergeCell ref="B23:C23"/>
    <mergeCell ref="B24:C24"/>
    <mergeCell ref="B25:C25"/>
    <mergeCell ref="B26:C26"/>
    <mergeCell ref="B19:C19"/>
    <mergeCell ref="B20:C20"/>
    <mergeCell ref="B21:C21"/>
    <mergeCell ref="B22:C22"/>
    <mergeCell ref="B15:C15"/>
    <mergeCell ref="B16:C16"/>
    <mergeCell ref="B17:C17"/>
    <mergeCell ref="B18:C18"/>
    <mergeCell ref="B11:C11"/>
    <mergeCell ref="B12:C12"/>
    <mergeCell ref="B13:C13"/>
    <mergeCell ref="B14:C14"/>
    <mergeCell ref="A7:A9"/>
    <mergeCell ref="B7:C9"/>
    <mergeCell ref="D8:D9"/>
    <mergeCell ref="A6:B6"/>
    <mergeCell ref="C6:E6"/>
    <mergeCell ref="E8:E9"/>
    <mergeCell ref="D7:E7"/>
    <mergeCell ref="A1:E1"/>
    <mergeCell ref="A2:E2"/>
    <mergeCell ref="A5:B5"/>
    <mergeCell ref="C5:E5"/>
    <mergeCell ref="A4:B4"/>
    <mergeCell ref="C4:E4"/>
    <mergeCell ref="A3:B3"/>
    <mergeCell ref="C3:E3"/>
  </mergeCells>
  <printOptions/>
  <pageMargins left="0.1968503937007874" right="0" top="0.984251968503937" bottom="0.984251968503937" header="0.5118110236220472" footer="0.5118110236220472"/>
  <pageSetup horizontalDpi="204" verticalDpi="204" orientation="portrait" paperSize="9" r:id="rId1"/>
</worksheet>
</file>

<file path=xl/worksheets/sheet7.xml><?xml version="1.0" encoding="utf-8"?>
<worksheet xmlns="http://schemas.openxmlformats.org/spreadsheetml/2006/main" xmlns:r="http://schemas.openxmlformats.org/officeDocument/2006/relationships">
  <sheetPr>
    <tabColor indexed="10"/>
  </sheetPr>
  <dimension ref="A2:B11"/>
  <sheetViews>
    <sheetView zoomScalePageLayoutView="0" workbookViewId="0" topLeftCell="A1">
      <selection activeCell="A9" sqref="A9"/>
    </sheetView>
  </sheetViews>
  <sheetFormatPr defaultColWidth="9.140625" defaultRowHeight="12.75"/>
  <cols>
    <col min="1" max="1" width="41.8515625" style="0" bestFit="1" customWidth="1"/>
    <col min="2" max="2" width="76.00390625" style="0" bestFit="1" customWidth="1"/>
  </cols>
  <sheetData>
    <row r="2" spans="1:2" ht="16.5" thickBot="1">
      <c r="A2" s="725" t="s">
        <v>138</v>
      </c>
      <c r="B2" s="725"/>
    </row>
    <row r="3" spans="1:2" ht="13.5" thickBot="1">
      <c r="A3" s="95" t="s">
        <v>139</v>
      </c>
      <c r="B3" s="96" t="s">
        <v>140</v>
      </c>
    </row>
    <row r="4" spans="1:2" ht="15">
      <c r="A4" s="97" t="s">
        <v>141</v>
      </c>
      <c r="B4" s="98" t="str">
        <f>IF(Ročná_správa!B6=0,"Položka Informačná povinnosť za rok nie je vyplnená","Test vyhovel formálnej kontrole")</f>
        <v>Test vyhovel formálnej kontrole</v>
      </c>
    </row>
    <row r="5" spans="1:2" ht="15">
      <c r="A5" s="99" t="s">
        <v>376</v>
      </c>
      <c r="B5" s="100" t="str">
        <f>IF(Ročná_správa!E6=0,"Položka IČO nie je vyplnená","Test vyhovel formálnej kontrole")</f>
        <v>Test vyhovel formálnej kontrole</v>
      </c>
    </row>
    <row r="6" spans="1:2" ht="15">
      <c r="A6" s="101" t="s">
        <v>378</v>
      </c>
      <c r="B6" s="102" t="str">
        <f>IF(Ročná_správa!B12=0,"Položka Obchodné meno/názov nie je vyplnená","Test vyhovel formálnej kontrole")</f>
        <v>Test vyhovel formálnej kontrole</v>
      </c>
    </row>
    <row r="7" spans="1:2" ht="15">
      <c r="A7" s="103" t="s">
        <v>142</v>
      </c>
      <c r="B7" s="102" t="str">
        <f>IF(Ročná_správa!F38=0,"Položka Dátum zverejnenia ročnej správy nie je vyplnená","Test vyhovel formálnej kontrole")</f>
        <v>Test vyhovel formálnej kontrole</v>
      </c>
    </row>
    <row r="8" spans="1:2" ht="15">
      <c r="A8" s="97" t="s">
        <v>143</v>
      </c>
      <c r="B8" s="104" t="str">
        <f>IF(Ročná_správa!A76=0,"Položka Obchodné meno audítorskej spoločnosti... nie je vyplnená","Test vyhovel formálnej kontrole")</f>
        <v>Test vyhovel formálnej kontrole</v>
      </c>
    </row>
    <row r="9" spans="1:2" ht="15">
      <c r="A9" s="99" t="s">
        <v>144</v>
      </c>
      <c r="B9" s="105" t="str">
        <f>IF(Ročná_správa!G82=0,"Položka Zostavuje konsolidovanú účtovnú závierku nie je vyplnená","Test vyhovel formálnej kontrole")</f>
        <v>Test vyhovel formálnej kontrole</v>
      </c>
    </row>
    <row r="10" spans="1:2" ht="15">
      <c r="A10" s="106" t="s">
        <v>145</v>
      </c>
      <c r="B10" s="105" t="str">
        <f>IF(Ročná_správa!D281=0,"Položka Vydané dlhopisy nie je vyplnená","Test vyhovel formálnej kontrole")</f>
        <v>Test vyhovel formálnej kontrole</v>
      </c>
    </row>
    <row r="11" spans="1:2" ht="15">
      <c r="A11" s="106" t="s">
        <v>711</v>
      </c>
      <c r="B11" s="105" t="str">
        <f>IF(Ročná_správa!A382=0,"Položka Vyhlásenie zodpovedných osôb emitenta nie je vyplnená","Test vyhovel formálnej kontrole")</f>
        <v>Test vyhovel formálnej kontrole</v>
      </c>
    </row>
  </sheetData>
  <sheetProtection password="9F76" sheet="1" objects="1" scenarios="1"/>
  <mergeCells count="1">
    <mergeCell ref="A2:B2"/>
  </mergeCells>
  <conditionalFormatting sqref="B5:B11">
    <cfRule type="cellIs" priority="1" dxfId="1" operator="notEqual" stopIfTrue="1">
      <formula>"Test vyhovel formálnej kontrole"</formula>
    </cfRule>
  </conditionalFormatting>
  <conditionalFormatting sqref="B4">
    <cfRule type="cellIs" priority="2" dxfId="0" operator="equal" stopIfTrue="1">
      <formula>"Test vyhovel formálnej kontrole"</formula>
    </cfRule>
  </conditionalFormatting>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Úrad pre finančný trh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jhostynova</dc:creator>
  <cp:keywords/>
  <dc:description/>
  <cp:lastModifiedBy>Erika Hajkova</cp:lastModifiedBy>
  <cp:lastPrinted>2007-07-19T11:33:48Z</cp:lastPrinted>
  <dcterms:created xsi:type="dcterms:W3CDTF">2002-10-09T11:25:34Z</dcterms:created>
  <dcterms:modified xsi:type="dcterms:W3CDTF">2013-08-15T09:16:59Z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2139893096</vt:i4>
  </property>
  <property fmtid="{D5CDD505-2E9C-101B-9397-08002B2CF9AE}" pid="3" name="_EmailSubject">
    <vt:lpwstr>PodnikateliaROCNA SPRAVA4.xls</vt:lpwstr>
  </property>
  <property fmtid="{D5CDD505-2E9C-101B-9397-08002B2CF9AE}" pid="4" name="_AuthorEmail">
    <vt:lpwstr>ibarri@uft.sk</vt:lpwstr>
  </property>
  <property fmtid="{D5CDD505-2E9C-101B-9397-08002B2CF9AE}" pid="5" name="_AuthorEmailDisplayName">
    <vt:lpwstr>Ivan Barri</vt:lpwstr>
  </property>
  <property fmtid="{D5CDD505-2E9C-101B-9397-08002B2CF9AE}" pid="6" name="_ReviewingToolsShownOnce">
    <vt:lpwstr/>
  </property>
</Properties>
</file>