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2120" windowHeight="8580" tabRatio="966" activeTab="0"/>
  </bookViews>
  <sheets>
    <sheet name="Polročná_správa" sheetId="1" r:id="rId1"/>
    <sheet name="P1Základné údaje" sheetId="2" r:id="rId2"/>
    <sheet name="P2Súvaha- aktíva" sheetId="3" r:id="rId3"/>
    <sheet name="P3Súvaha-pasíva" sheetId="4" r:id="rId4"/>
    <sheet name="P4Výkaz ziskov a strát" sheetId="5" r:id="rId5"/>
    <sheet name="P7CASH FLOW-Nepriama metóda" sheetId="6" r:id="rId6"/>
    <sheet name="KONTROLA" sheetId="7" r:id="rId7"/>
  </sheets>
  <definedNames>
    <definedName name="Z_72A159F0_CD47_49FC_BA77_706C09DCC43F_.wvu.Cols" localSheetId="0" hidden="1">'Polročná_správa'!#REF!</definedName>
  </definedNames>
  <calcPr fullCalcOnLoad="1"/>
</workbook>
</file>

<file path=xl/sharedStrings.xml><?xml version="1.0" encoding="utf-8"?>
<sst xmlns="http://schemas.openxmlformats.org/spreadsheetml/2006/main" count="1031" uniqueCount="862">
  <si>
    <t>Ak je to pre posúdenie aktív, pasív a finančnej situácie účtovnej jednotky, ktorá používa nástroje podľa osobitného predpisu ( zákon č.  566/2001 Z.z. o cenných papieroch a investičných službách a o zmene a doplnení niektorých zákonov ) významné, účtovná jednotka je povinná uviesť vo výročnej správe tiež informácie o:</t>
  </si>
  <si>
    <t>c) informácie o odchýlkach od kódexu o riadení spoločnosti (napríklad § 18 zákona č. 429/2002 Z.z. o burze cenných papierov v znení neskorších predpisov) a dôvody týchto odchýlok alebo informáciu o neuplatňovaní žiadneho kódexu riadenia spoločnosti a dôvody, pre ktoré sa tak rozhodla</t>
  </si>
  <si>
    <t>Čisté  peňažné  toky  z investičnej  činnosti  (súčet B. 1. až B. 20.)</t>
  </si>
  <si>
    <t>Peňažné toky vo  vlastnom  imaní (súčet C. 1. 1. až C. 1. 8.)</t>
  </si>
  <si>
    <t>Príjmy z upísaných akcií a obchodných podielov (+)</t>
  </si>
  <si>
    <t>Účtovná závierka-základné údaje</t>
  </si>
  <si>
    <t>A.I.  1.</t>
  </si>
  <si>
    <t>Podielové cenné papiere a podiely v spoločnosti s podstatným vplyvom</t>
  </si>
  <si>
    <t>Nedokončená výroba a polotovary vlastnej výroby</t>
  </si>
  <si>
    <t>Daňové pohľadávky a dotácie</t>
  </si>
  <si>
    <t>Náklady budúcich období dlhodobé</t>
  </si>
  <si>
    <t>Náklady budúcich období krátkodobé</t>
  </si>
  <si>
    <t>Príjmy budúcich období dlhodobé</t>
  </si>
  <si>
    <t>Príjmy budúcich období krátkodobé</t>
  </si>
  <si>
    <t>Výsledok hospodárenia za účtovné obdobie po zdanení</t>
  </si>
  <si>
    <t>Rezervy zákonné dlhodobé</t>
  </si>
  <si>
    <t>Rezervy zákonné krátkodobé</t>
  </si>
  <si>
    <t>Ostatné krátkodobé rezervy</t>
  </si>
  <si>
    <t>116</t>
  </si>
  <si>
    <t>B.V.</t>
  </si>
  <si>
    <t xml:space="preserve">Bankové úvery </t>
  </si>
  <si>
    <t>B.V.  1.</t>
  </si>
  <si>
    <t>122</t>
  </si>
  <si>
    <t>123</t>
  </si>
  <si>
    <t>120</t>
  </si>
  <si>
    <t>Výdavky budúcich období dlhodobé</t>
  </si>
  <si>
    <t>Výdavky budúcich období krátkodobé</t>
  </si>
  <si>
    <t>Výnosy budúcich období dlhodobé</t>
  </si>
  <si>
    <t>Výnosy budúcich období krátkodobé</t>
  </si>
  <si>
    <t>Súvaha priebežnej účtovnej závierky-pasíva (v celých eurách)</t>
  </si>
  <si>
    <t>Výkaz ziskov a strát  priebežnej účtovnej závierky (v celých eurách)</t>
  </si>
  <si>
    <t xml:space="preserve">Skutočnosť </t>
  </si>
  <si>
    <t>bežné účtovné obdobie</t>
  </si>
  <si>
    <t>vykazované obdobie - časť 1</t>
  </si>
  <si>
    <t>kumulatívne - časť 2</t>
  </si>
  <si>
    <t>II.1.</t>
  </si>
  <si>
    <t>C. 1.</t>
  </si>
  <si>
    <t>Tvorba a zúčtovanie opravných položiek k pohľadávkam</t>
  </si>
  <si>
    <t>21</t>
  </si>
  <si>
    <t>22</t>
  </si>
  <si>
    <t>23</t>
  </si>
  <si>
    <t>24</t>
  </si>
  <si>
    <t>25</t>
  </si>
  <si>
    <t>26</t>
  </si>
  <si>
    <t>27</t>
  </si>
  <si>
    <t>28</t>
  </si>
  <si>
    <t>29</t>
  </si>
  <si>
    <t>30</t>
  </si>
  <si>
    <t>31</t>
  </si>
  <si>
    <t>32</t>
  </si>
  <si>
    <t>33</t>
  </si>
  <si>
    <t>34</t>
  </si>
  <si>
    <t>35</t>
  </si>
  <si>
    <t>36</t>
  </si>
  <si>
    <t>Výsledok hospodárenia z bežnej činnosti pred zdanením</t>
  </si>
  <si>
    <t>S.1.</t>
  </si>
  <si>
    <t>Výsledok hospodárenia z bežnej činnosti po zdanení</t>
  </si>
  <si>
    <t>Výsledok hospodárenia z mimoriadnej činnosti pred zdanením</t>
  </si>
  <si>
    <t>U.1.</t>
  </si>
  <si>
    <t>Výsledok hospodárenia z mimoriadnej činnosti po zdanení</t>
  </si>
  <si>
    <t>58</t>
  </si>
  <si>
    <t>59</t>
  </si>
  <si>
    <t>Výsledok hospodárenia za účtovné obdobie pred zdanením</t>
  </si>
  <si>
    <t>60</t>
  </si>
  <si>
    <t>CASH-FLOW-Priama metóda</t>
  </si>
  <si>
    <t>CASH-FLOW-Nepriama metóda</t>
  </si>
  <si>
    <t>Predmet podnikania:</t>
  </si>
  <si>
    <t>Druh</t>
  </si>
  <si>
    <t>Forma</t>
  </si>
  <si>
    <t>Podoba</t>
  </si>
  <si>
    <t>Opis práv</t>
  </si>
  <si>
    <t>Men. hodnota</t>
  </si>
  <si>
    <t>Dátum začiatku vydávania</t>
  </si>
  <si>
    <t>Spôsob určenia výnosu</t>
  </si>
  <si>
    <t>Termíny výplaty</t>
  </si>
  <si>
    <t>Záruka za splatnosť</t>
  </si>
  <si>
    <t>Záruky prevzali:</t>
  </si>
  <si>
    <t>Možnosť predčasného splatenia</t>
  </si>
  <si>
    <t>Menovitá hodnota</t>
  </si>
  <si>
    <t>Príjmy z úhrady straty spoločníkmi (+)</t>
  </si>
  <si>
    <t>Výdavky spojené so znížením fondov vytvorených  účtovnou jednotkou(-)</t>
  </si>
  <si>
    <t>Výdavky z  iných dôvodov, ktoré súvisia so znížením vlastného imania (-)</t>
  </si>
  <si>
    <t>Príjmy z emisie dlhových cenných papierov (+)</t>
  </si>
  <si>
    <t>Výdavky na úhradu záväzkov z dlhových cenných papierov (-)</t>
  </si>
  <si>
    <t>Príjmy z úverov, ktoré  účtovnej jednotke poskytla banka alebo pobočka zahraničnej banky, s výnimkou úverov, ktoré boli poskytnuté na zabezpečenie hlavného predmetu činnosti (+)</t>
  </si>
  <si>
    <t>Výdavky na splácanie úverov, ktoré  účtovnej jednotke poskytla banka alebo pobočka zahraničnej banky, s výnimkou úverov, ktoré boli poskytnuté na zabezpečenie hlavného predmetu činnosti (-)</t>
  </si>
  <si>
    <t>Príjmy z prijatých pôžičiek (+)</t>
  </si>
  <si>
    <t>Výdavky na úhradu záväzkov z používania majetku, ktorý je predmetom zmluvy o kúpe prenajatej veci (-)</t>
  </si>
  <si>
    <t>Výdavky  na úhradu záväzkov za prenájom súboru hnuteľného majetku a nehnuteľného majetku používaného a odpisovaného nájomcom (-)</t>
  </si>
  <si>
    <t>Príjmy z ostatných dlhodobých záväzkov a krátkodobých záväzkov vyplývajúcich z finančnej činnosti  účtovnej jednotky, s výnimkou tých, ktoré sa uvádzajú osobitne  v inej časti prehľadu peňažných tokov (+)</t>
  </si>
  <si>
    <t>Výdavky na zaplatené úroky, s výnimkou tých, ktoré sa začleňujú do prevádzkových činností (-)</t>
  </si>
  <si>
    <t>Výdavky na vyplatené dividendy a iné podiely na zisku, s výnimkou tých, ktoré sa začleňujú do prevádzkových činností (-)</t>
  </si>
  <si>
    <t>bezprostredne predchádzajúce účtovné obdobie</t>
  </si>
  <si>
    <t>porovnateľné obdobie - časť 1</t>
  </si>
  <si>
    <t xml:space="preserve">internetová stránka emitenta,denná tlač s celoštátnou pôsobnosťou - Hosp. noviny </t>
  </si>
  <si>
    <t xml:space="preserve">Nakoľko časť zákaziek bude uzavretá a fakturovaná až v druhej polovici roku 2013, spoločnosť si na krytie svojich záväzkov zobrala investičný úver so splatnosťou do 5 rokov poskytnutý bankou. </t>
  </si>
  <si>
    <t>Výdavky súvisiace s derivátmi, s výnimkou, ak sú určené na predaj alebo na obchodovanie, alebo ak sa považujú za  peňažné toky z investičnej činnosti (-)</t>
  </si>
  <si>
    <t>Príjmy súvisiace s  derivátmi, s výnimkou, ak sú určené na predaj alebo na obchodovanie, alebo ak sa považujú za peňažné toky z  investičnej činnosti (+)</t>
  </si>
  <si>
    <t>Výdavky na daň z príjmov   účtovnej jednotky, ak ich možno  začleniť do finančných činností (-)</t>
  </si>
  <si>
    <t>Čisté  peňažné  toky  z finančnej  činnosti (súčet C. 1. až C. 9.)</t>
  </si>
  <si>
    <t xml:space="preserve">Stav peňažných prostriedkov a peňažných ekvivalentov na začiatku účtovného  obdobia (+/-) </t>
  </si>
  <si>
    <t>Stav peňažných prostriedkov a peňažných ekvivalentov na konci účtovného  obdobia pred zohľadnením kurzových rozdielov vyčíslených ku dňu,  ku ktorému   sa zostavuje účtovná závierka (+/-)</t>
  </si>
  <si>
    <t>Kurzové rozdiely vyčíslené k peňažným prostriedkom a peňažným ekvivalentom ku dňu, ku ktorému sa zostavuje účtovná závierka (+/-)</t>
  </si>
  <si>
    <t>Zostatok peňažných prostriedkov a peňažných ekvivalentov na konci účtovného  obdobia, upravený o kurzové rozdiely vyčíslené ku dňu, ku ktorému sa zostavuje    účtovná závierka (+/-).</t>
  </si>
  <si>
    <t>Výdavky na dlhodobé pôžičky poskytnuté účtovnou jednotkou inej účtovnej jednotke,  ktorá je súčasťou konsolidovaného celku (-)</t>
  </si>
  <si>
    <t>Pohľadávky za upísané vlastné imanie</t>
  </si>
  <si>
    <t>Aktivované náklady na vývoj</t>
  </si>
  <si>
    <t>Softvér</t>
  </si>
  <si>
    <t>Oceniteľné práva</t>
  </si>
  <si>
    <t>Goodwill</t>
  </si>
  <si>
    <t>Ostatný dlhodobý nehmotný majetok</t>
  </si>
  <si>
    <t>Obstarávaný dlhodobý nehmotný majetok</t>
  </si>
  <si>
    <t>Výdavky na daň z príjmov účtovnej jednotky, s výnimkou tých, ktoré sa začleňujú do investičných činností alebo finančných činností (-/+)</t>
  </si>
  <si>
    <t>Poskytnuté preddavky na dlhodobý nehmotný majetok</t>
  </si>
  <si>
    <t>Pozemky</t>
  </si>
  <si>
    <t>Stavby</t>
  </si>
  <si>
    <t>Samostatné hnuteľné veci a súbory hnuteľných vecí</t>
  </si>
  <si>
    <t>Pestovateľské celky trvalých porastov</t>
  </si>
  <si>
    <t>Základné stádo a ťažné zvieratá</t>
  </si>
  <si>
    <t>Ostatný dlhodobý hmotný majetok</t>
  </si>
  <si>
    <t>Obstarávaný dlhodobý hmotný majetok</t>
  </si>
  <si>
    <t>Poskytnuté preddavky na dlhodobý hmotný majetok</t>
  </si>
  <si>
    <t>Opravná položka k nadobudnutému majetku</t>
  </si>
  <si>
    <t>Dlhodobý finančný majetok súčet</t>
  </si>
  <si>
    <t>Ostatné dlhodobé cenné papiere a podiely</t>
  </si>
  <si>
    <t>Pôžičky účtovnej jednotke v  konsolidovanom celku</t>
  </si>
  <si>
    <t>Ostatný dlhodobý finančný majetok</t>
  </si>
  <si>
    <t>Obstarávaný dlhodobý finančný majetok</t>
  </si>
  <si>
    <t>Poskytnuté preddavky na dlhodobý finančný majetok</t>
  </si>
  <si>
    <t>Materiál</t>
  </si>
  <si>
    <t>Výrobky</t>
  </si>
  <si>
    <t>Zvieratá</t>
  </si>
  <si>
    <t>Tovar</t>
  </si>
  <si>
    <t>Ostatné pohľadávky v rámci konsolidovaného celku</t>
  </si>
  <si>
    <t>Pohľadávky voči spoločníkom,členom a združeniu</t>
  </si>
  <si>
    <t>Iné pohľadávky</t>
  </si>
  <si>
    <t>Odložená daňová pohľadávka</t>
  </si>
  <si>
    <t>Účty v bankách</t>
  </si>
  <si>
    <t>Peniaze</t>
  </si>
  <si>
    <t>Krátkodobý finančný majetok</t>
  </si>
  <si>
    <t>Obstarávaný krátkodobý finančný majetok</t>
  </si>
  <si>
    <t>Označ.</t>
  </si>
  <si>
    <t>Spolu majetok</t>
  </si>
  <si>
    <t>Neobežný majetok</t>
  </si>
  <si>
    <t>Dlhodobý hmotný majetok súčet</t>
  </si>
  <si>
    <t>Obežný majetok</t>
  </si>
  <si>
    <t>STRANA AKTÍV</t>
  </si>
  <si>
    <t>Brutto</t>
  </si>
  <si>
    <t>Korekcia</t>
  </si>
  <si>
    <t>Netto</t>
  </si>
  <si>
    <t>Bezprostredne predchádzajúce obdobie od do:</t>
  </si>
  <si>
    <t>Za obdobie od do:</t>
  </si>
  <si>
    <t>Číslo riadku</t>
  </si>
  <si>
    <t>B.I.    1.</t>
  </si>
  <si>
    <t>2.</t>
  </si>
  <si>
    <t>8.</t>
  </si>
  <si>
    <t>9.</t>
  </si>
  <si>
    <t>B.II.   1.</t>
  </si>
  <si>
    <t>POLROČNÁ SPRÁVA</t>
  </si>
  <si>
    <t>Informačná povinnosť za polrok:</t>
  </si>
  <si>
    <t>Základné imanie</t>
  </si>
  <si>
    <t>Vlastné akcie a vlastné obchodné podiely</t>
  </si>
  <si>
    <t>Zmena základného imania</t>
  </si>
  <si>
    <t>Emisné ážio</t>
  </si>
  <si>
    <t>Oceňovacie rozdiely z precenenia majetku a záväzkov</t>
  </si>
  <si>
    <t>Oceňovacie rozdiely z kapitálových účastín</t>
  </si>
  <si>
    <t>Zákonný rezervný fond</t>
  </si>
  <si>
    <t>Nedeliteľný fond</t>
  </si>
  <si>
    <t>Štatutárne fondy a ostatné fondy</t>
  </si>
  <si>
    <t>Nerozdelený zisk minulých rokov</t>
  </si>
  <si>
    <t>Neuhradená strata minulých rokov</t>
  </si>
  <si>
    <t>Ostatné dlhodobé rezervy</t>
  </si>
  <si>
    <t>Dlhodobé záväzky z obchodného styku</t>
  </si>
  <si>
    <t xml:space="preserve"> Dlhodobé  nevyfakturované dodávky</t>
  </si>
  <si>
    <t>Dlhodobé prijaté preddavky</t>
  </si>
  <si>
    <t>Záväzky zo sociálneho fondu</t>
  </si>
  <si>
    <t>Odložený daňový záväzok</t>
  </si>
  <si>
    <t>Nevyfakturované dodávky</t>
  </si>
  <si>
    <t>Ostatné záväzky v rámci konsolidovaného celku</t>
  </si>
  <si>
    <t>Záväzky voči spoločníkom a združeniu</t>
  </si>
  <si>
    <t>Záväzky voči zamestnancom</t>
  </si>
  <si>
    <t>Daňové záväzky a dotácie</t>
  </si>
  <si>
    <t>Bežné bankové úvery</t>
  </si>
  <si>
    <t>Spolu vlastné imanie a záväzky</t>
  </si>
  <si>
    <t>Vlastné imanie</t>
  </si>
  <si>
    <t>Záväzky</t>
  </si>
  <si>
    <t>STRANA PASÍV</t>
  </si>
  <si>
    <t>10.</t>
  </si>
  <si>
    <t>A.I.    1.</t>
  </si>
  <si>
    <t>A.II.   1.</t>
  </si>
  <si>
    <t>A.III.  1.</t>
  </si>
  <si>
    <t>A.IV.  1.</t>
  </si>
  <si>
    <t>B.III.  1.</t>
  </si>
  <si>
    <t>Tržby z predaja tovaru</t>
  </si>
  <si>
    <t>Náklady vynaložené na obstaranie predaného tovaru</t>
  </si>
  <si>
    <t>Tržby z predaja vlastných výrobkov a služieb</t>
  </si>
  <si>
    <t>Zmeny stavu vnútroorganizačných zásob</t>
  </si>
  <si>
    <t>Aktivácia</t>
  </si>
  <si>
    <t>Spotreba materiálu, energie a ostatných neskladovateľných dodávok</t>
  </si>
  <si>
    <t>Služby</t>
  </si>
  <si>
    <t>Mzdové náklady</t>
  </si>
  <si>
    <t>Odmeny členom orgánov spoločnosti a družstva</t>
  </si>
  <si>
    <t>Sociálne náklady</t>
  </si>
  <si>
    <t>Dane a poplatky</t>
  </si>
  <si>
    <t>Tržby z predaja dlhodobého majetku a materiálu</t>
  </si>
  <si>
    <t>Zostatková cena predaného dlhodobého majetku a predaného materialu</t>
  </si>
  <si>
    <t>Ostatné výnosy z hospodárskej činnosti</t>
  </si>
  <si>
    <t>Ostatné náklady na hospodársku činnosť</t>
  </si>
  <si>
    <t>Prevod výnosov z hospodárskej činnosti</t>
  </si>
  <si>
    <t>Tržby z predaja cenných papierov a podielov</t>
  </si>
  <si>
    <t>Predané cenné papiere a podiely</t>
  </si>
  <si>
    <t>Výnosy z ostatných dlhodobých cenných papierov a podielov</t>
  </si>
  <si>
    <t>Výnosy z ostatného dlhodobého finančného majetku</t>
  </si>
  <si>
    <t>Výnosy z krátkodobého finančného majetku</t>
  </si>
  <si>
    <t>Náklady na krátkodobý finančný majetok</t>
  </si>
  <si>
    <t>Výnosy z precenenia cenných papierov a výnosy z derivatových operácií</t>
  </si>
  <si>
    <t>Výnosové úroky</t>
  </si>
  <si>
    <t>Nákladové úroky</t>
  </si>
  <si>
    <t>Kurzové zisky</t>
  </si>
  <si>
    <t>Kurzové straty</t>
  </si>
  <si>
    <t>Ostatné výnosy z finančnej činnosti</t>
  </si>
  <si>
    <t>Ostatné náklady na finančnú činnosť</t>
  </si>
  <si>
    <t>Prevod finančných výnosov</t>
  </si>
  <si>
    <t>Prevod finančných nákladov</t>
  </si>
  <si>
    <t>Mimoriadne výnosy</t>
  </si>
  <si>
    <t>Mimoriadne náklady</t>
  </si>
  <si>
    <t>Prevod podielov na výsledku hospodárenia spoločníkom</t>
  </si>
  <si>
    <t>Obchodná marža</t>
  </si>
  <si>
    <t>Výroba</t>
  </si>
  <si>
    <t>Výrobná spotreba</t>
  </si>
  <si>
    <t>Pridaná hodnota</t>
  </si>
  <si>
    <t>Výsledok hospodárenia z hospodárskej činnosti</t>
  </si>
  <si>
    <t>Výnosy z dlhodobého finančného majetku</t>
  </si>
  <si>
    <t>Daň z príjmov z bežnej činnosti</t>
  </si>
  <si>
    <t>Daň z príjmov z mimoriadnej činnosti</t>
  </si>
  <si>
    <t>Osobné náklady</t>
  </si>
  <si>
    <t>II.</t>
  </si>
  <si>
    <t>III.</t>
  </si>
  <si>
    <t>IV.</t>
  </si>
  <si>
    <t>VI.</t>
  </si>
  <si>
    <t>VII.</t>
  </si>
  <si>
    <t>X.</t>
  </si>
  <si>
    <t>XI.</t>
  </si>
  <si>
    <t>XII.</t>
  </si>
  <si>
    <t>XIII.</t>
  </si>
  <si>
    <t>XIV.</t>
  </si>
  <si>
    <t>Text</t>
  </si>
  <si>
    <t>Obec</t>
  </si>
  <si>
    <t xml:space="preserve">k    </t>
  </si>
  <si>
    <t>Smerové číslo telefónu:</t>
  </si>
  <si>
    <t>Číslo telefónu:</t>
  </si>
  <si>
    <t>Číslo faxu:</t>
  </si>
  <si>
    <t xml:space="preserve">e-mail: </t>
  </si>
  <si>
    <t>Časť 1.- Identifikácia emitenta</t>
  </si>
  <si>
    <t>Obchodné meno / názov:</t>
  </si>
  <si>
    <t>ulica, číslo</t>
  </si>
  <si>
    <t>smerové číslo</t>
  </si>
  <si>
    <t>číslo:</t>
  </si>
  <si>
    <t>WWW stránka</t>
  </si>
  <si>
    <t>Výdavky na obstaranie dlhodobého nehmotného majetku (-)</t>
  </si>
  <si>
    <t>Výdavky na obstaranie dlhodobého hmotného majetku (-)</t>
  </si>
  <si>
    <t>IČO:</t>
  </si>
  <si>
    <t>Sídlo:</t>
  </si>
  <si>
    <t>Tel.:</t>
  </si>
  <si>
    <t>Fax:</t>
  </si>
  <si>
    <t>Dátum vzniku:</t>
  </si>
  <si>
    <t>Zakladateľ:</t>
  </si>
  <si>
    <t>IČO</t>
  </si>
  <si>
    <t>ISIN</t>
  </si>
  <si>
    <t>Obchodné meno</t>
  </si>
  <si>
    <t>Sídlo</t>
  </si>
  <si>
    <t>Kontaktná osoba:</t>
  </si>
  <si>
    <t>ÚČTOVNÁ ZÁVIERKA</t>
  </si>
  <si>
    <t>( INDIVIDUÁLNA )</t>
  </si>
  <si>
    <t>Bezprostredne predchádzajúce účtovné obdobie</t>
  </si>
  <si>
    <t>PSČ</t>
  </si>
  <si>
    <t>Názov obce</t>
  </si>
  <si>
    <t xml:space="preserve"> Zostavená dňa:</t>
  </si>
  <si>
    <t xml:space="preserve"> Schválená dňa:</t>
  </si>
  <si>
    <t>Osoba zodpovedná za vedenie účtovníctva:</t>
  </si>
  <si>
    <t>Osoba  zodpovedná za zostavenie účtovnej závierky:</t>
  </si>
  <si>
    <t>Bežné účtovné obdobie</t>
  </si>
  <si>
    <t>001</t>
  </si>
  <si>
    <t>A.</t>
  </si>
  <si>
    <t>002</t>
  </si>
  <si>
    <t>B.</t>
  </si>
  <si>
    <t>003</t>
  </si>
  <si>
    <t>B.I.</t>
  </si>
  <si>
    <t>004</t>
  </si>
  <si>
    <t>005</t>
  </si>
  <si>
    <t xml:space="preserve">       2.</t>
  </si>
  <si>
    <t>006</t>
  </si>
  <si>
    <t xml:space="preserve">       3.</t>
  </si>
  <si>
    <t>007</t>
  </si>
  <si>
    <t xml:space="preserve">       4.</t>
  </si>
  <si>
    <t>008</t>
  </si>
  <si>
    <t xml:space="preserve">       5.</t>
  </si>
  <si>
    <t>009</t>
  </si>
  <si>
    <t xml:space="preserve">       6.</t>
  </si>
  <si>
    <t>010</t>
  </si>
  <si>
    <t xml:space="preserve">       7.</t>
  </si>
  <si>
    <t>011</t>
  </si>
  <si>
    <t>012</t>
  </si>
  <si>
    <t>013</t>
  </si>
  <si>
    <t>014</t>
  </si>
  <si>
    <t>015</t>
  </si>
  <si>
    <t>016</t>
  </si>
  <si>
    <t>017</t>
  </si>
  <si>
    <t>018</t>
  </si>
  <si>
    <t>019</t>
  </si>
  <si>
    <t>020</t>
  </si>
  <si>
    <t>021</t>
  </si>
  <si>
    <t>022</t>
  </si>
  <si>
    <t>B.III.</t>
  </si>
  <si>
    <t>023</t>
  </si>
  <si>
    <t>024</t>
  </si>
  <si>
    <t>025</t>
  </si>
  <si>
    <t>026</t>
  </si>
  <si>
    <t>027</t>
  </si>
  <si>
    <t>028</t>
  </si>
  <si>
    <t>6.</t>
  </si>
  <si>
    <t>029</t>
  </si>
  <si>
    <t>7.</t>
  </si>
  <si>
    <t>030</t>
  </si>
  <si>
    <t>031</t>
  </si>
  <si>
    <t>C.</t>
  </si>
  <si>
    <t>032</t>
  </si>
  <si>
    <t>033</t>
  </si>
  <si>
    <t>034</t>
  </si>
  <si>
    <t>035</t>
  </si>
  <si>
    <t>3.</t>
  </si>
  <si>
    <t>036</t>
  </si>
  <si>
    <t>4.</t>
  </si>
  <si>
    <t>037</t>
  </si>
  <si>
    <t>5.</t>
  </si>
  <si>
    <t>038</t>
  </si>
  <si>
    <t>039</t>
  </si>
  <si>
    <t>040</t>
  </si>
  <si>
    <t>041</t>
  </si>
  <si>
    <t>042</t>
  </si>
  <si>
    <t>043</t>
  </si>
  <si>
    <t>044</t>
  </si>
  <si>
    <t>045</t>
  </si>
  <si>
    <t>046</t>
  </si>
  <si>
    <t>047</t>
  </si>
  <si>
    <t>048</t>
  </si>
  <si>
    <t>049</t>
  </si>
  <si>
    <t>050</t>
  </si>
  <si>
    <t>051</t>
  </si>
  <si>
    <t>052</t>
  </si>
  <si>
    <t>053</t>
  </si>
  <si>
    <t>054</t>
  </si>
  <si>
    <t>Príloha č. 5 (P5Poznámky)</t>
  </si>
  <si>
    <t>055</t>
  </si>
  <si>
    <t>056</t>
  </si>
  <si>
    <t>057</t>
  </si>
  <si>
    <t>058</t>
  </si>
  <si>
    <t>059</t>
  </si>
  <si>
    <t>060</t>
  </si>
  <si>
    <t>061</t>
  </si>
  <si>
    <t>D.</t>
  </si>
  <si>
    <t>062</t>
  </si>
  <si>
    <t>063</t>
  </si>
  <si>
    <t>064</t>
  </si>
  <si>
    <t>065</t>
  </si>
  <si>
    <t>066</t>
  </si>
  <si>
    <t>A.I.</t>
  </si>
  <si>
    <t>067</t>
  </si>
  <si>
    <t>068</t>
  </si>
  <si>
    <t>069</t>
  </si>
  <si>
    <t>070</t>
  </si>
  <si>
    <t>Ozn.</t>
  </si>
  <si>
    <t>Súvaha priebežnej účtovnej závierky-aktíva (v celých eurách)</t>
  </si>
  <si>
    <t>(v  celých eurách)</t>
  </si>
  <si>
    <r>
      <t>Priebežná účtovná závierka je zostavená podľa SAS</t>
    </r>
    <r>
      <rPr>
        <i/>
        <sz val="10"/>
        <rFont val="Arial"/>
        <family val="2"/>
      </rPr>
      <t>(Slovenské štandardy)</t>
    </r>
    <r>
      <rPr>
        <b/>
        <i/>
        <sz val="10"/>
        <rFont val="Arial"/>
        <family val="2"/>
      </rPr>
      <t>, alebo podľa IAS/IFRS</t>
    </r>
    <r>
      <rPr>
        <i/>
        <sz val="10"/>
        <rFont val="Arial"/>
        <family val="2"/>
      </rPr>
      <t xml:space="preserve"> (medzinárodné štandardy)</t>
    </r>
  </si>
  <si>
    <t>Súvaha priebežnej účtovnej závierky-aktíva</t>
  </si>
  <si>
    <t>Súvaha priebežnej účtovnej závierky-pasíva</t>
  </si>
  <si>
    <t>Výkaz ziskov  a strát priebežnej účtovnej závierky</t>
  </si>
  <si>
    <t>Poznámky priebežnej účtovnej závierky</t>
  </si>
  <si>
    <t>Priebežná  účtovná závierka podľa SAS</t>
  </si>
  <si>
    <t>Priebežná  účtovná závierka podľa IAS/IFRS</t>
  </si>
  <si>
    <t>61</t>
  </si>
  <si>
    <t>Priebežná  konsolidovaná účtovná závierka podľa IAS/IFRS</t>
  </si>
  <si>
    <t>Vzor Vyhlásenia o dodržiavaní zásad Kódexu správy a riadenia spoločnosti na Slovensku sa nachádza na www.bsse.sk ako príloha k Burzovým pravidlám.</t>
  </si>
  <si>
    <t>Základné údaje k priebežnej účtovnej závierke</t>
  </si>
  <si>
    <t>2013</t>
  </si>
  <si>
    <t>31410031</t>
  </si>
  <si>
    <t>1.1.2013</t>
  </si>
  <si>
    <t>30.06.2013</t>
  </si>
  <si>
    <t>akciová spoločnosť</t>
  </si>
  <si>
    <t>Hydromeliorácie a.s.</t>
  </si>
  <si>
    <t>SNP 3</t>
  </si>
  <si>
    <t>935 32</t>
  </si>
  <si>
    <t>Kalná nad Hronom</t>
  </si>
  <si>
    <t>6355408</t>
  </si>
  <si>
    <t>6355400</t>
  </si>
  <si>
    <t>info@hdm-kalna.sk</t>
  </si>
  <si>
    <t>www.hdm-kalna.sk</t>
  </si>
  <si>
    <t>1.4.1992</t>
  </si>
  <si>
    <t>1 093 706,437131</t>
  </si>
  <si>
    <t>Hydromeliorácie, a.s.</t>
  </si>
  <si>
    <t>Realizácia investičnej výstavby, pozemného a priemyselného staviteľstva, realizácia vodného staviteľstva vrátane údržby a montáže technologických zariadení, výroba stavebných zámočníckych výrobkov spotrebného charakteru, vykonávanie opráv stavebných strojov, dopravných a mechanizačných prostriedkov, výroba a predaj betónovej zmesi a stavebných dielcov, prenájom a požičiavanie DHM a stavebných zariadení, obchodná činnosť so stavebným materiálom, cestná nákladná doprava, ubytovacie služby, inžinierska a technologická činnosť – poradenstvo.</t>
  </si>
  <si>
    <t>SAS</t>
  </si>
  <si>
    <t>nie</t>
  </si>
  <si>
    <t xml:space="preserve">Spoločnosť dosiahla v hodnotenom období hospodársky výsledok, stratu v sume 88 150 €. Vlastné imanie spoločnosti, ktoré tvorí základné imanie, kapitálové fondy, fondy zo zisku a nerozdelené výsledky minulých rokov dosiahlo hodnotu 1 030 799 €. Svoje záväzky voči odberateľom si spoločnosť plnila načas podľa doby splatnosti záväzku. Na krytie svojich potrieb využívala vlastné finančné prostriedky a investičný úver poskytnutý bankou. Medzi rozhodujúce činnosti, ktoré sa podieľajú na naplnení výsledku hospodárenia patrí stavebná výroba, predaj betónových zmesí, nákladná doprava. </t>
  </si>
  <si>
    <t xml:space="preserve">V období od 30. júna 2013 do dňa spracovania finančnej správy nenastali žiadne  udalosti osobitného významu. </t>
  </si>
  <si>
    <t xml:space="preserve">V II. polovici roku 2013 spoločnosť očakáva priaznivý vývoj finančnej situácie s dosiahnutím zisku.  </t>
  </si>
  <si>
    <t>Spoločnosť neinvestovala peňažné prostriedky na činnosti v oblasti výskumu a vývoja.</t>
  </si>
  <si>
    <t>V sledovanom období spoločnosť nenadobudla žiadne akcie, dočasné listy ani  obchodné podiely.</t>
  </si>
  <si>
    <t xml:space="preserve">Zisk za rok 2012 vo výške 2 747 € bol schválený valným zhromaždením a rozdelený nasledovne:
- prídel do zákonného rezervného fondu v sume 275 €
- prídel do sociálneho fondu  500 eur
- nerozdelený zisk r. 2012 v sume 1 972 €
</t>
  </si>
  <si>
    <t xml:space="preserve">Počas prvých šiestich mesiacov sledovaného obdobia došlo k zníženiu tržieb o takmer 30% a k zvýšeniu nákladov o necelých 20% pri porovnaní s bezprostredne predchádzajúcim obdobím. Možno to hodnotiť z dôvodu že všetky prebiehajúce zákazky budú stavebne aj fakturačne uzavreté až v druhom polroku 2013. Zároveň sa očakáva naplnenie predpokladu vo výške tržieb aj nákladov.  </t>
  </si>
  <si>
    <t xml:space="preserve">Spoločnosť neuskutočnila obchody so spriaznenými osobami. </t>
  </si>
  <si>
    <t xml:space="preserve">Spoločnosť Hydromeliorácie, a.s. nemá organizačnú zložku v zahraničí. </t>
  </si>
  <si>
    <t>Na zabezpečenie rizík spoločnosť neuplatňuje zabezpečovacie deriváty</t>
  </si>
  <si>
    <t xml:space="preserve">Spoločnosť má uzatvorené platné zmluvy pre rozhodujúci odbyt produkcie. Sleduje sa  likvidita spoločnosti. 
</t>
  </si>
  <si>
    <t>Spoločnosť Hydromeliorácie a.s. nemá vypracovaný kódex o správe a riadení  spoločnosti.</t>
  </si>
  <si>
    <t xml:space="preserve">So základnými metódami riadenia sú zamestnanci v plnom rozsahu oboznámení pri  nástupe do zamestnania. </t>
  </si>
  <si>
    <t>Kódex riadenia v plnom rozsahu nahrádzajú a plnia funkciu systému správy a riadenia  spoločnosti základné organizačné smernice, stanovy spoločnosti, kolektívna zmluva,  organizačný poriadok a ekonomické smernice.</t>
  </si>
  <si>
    <t xml:space="preserve">Najvyšším kontrolným orgánom spoločnosti je dozorná rada, ktorá dohliada na výkon   pôsobnosti predstavenstva a ním uskutočňovanej podnikateľskej činnosti. V prípade  zistenia závažného porušenia povinností členmi predstavenstva, závažných  nedostatkov v hospodárení spoločnosti, dozorná rada zvolá mimoriadne valné  zhromaždenie. Dozornú radu volí a odvoláva valné zhromaždenie a má 3 členov.  Funkčné obdobie členov dozornej rady je päťročné, neskončí však skôr, ak nie je  zvolená nová dozorná rada. </t>
  </si>
  <si>
    <t xml:space="preserve">Najvyšším orgánom spoločnosti je valné zhromaždenie, ktoré vykonáva  pôsobnosti  v zmysle obchodného zákonníka a stanov spoločnosti.  Každý akcionár má  právo  zúčastniť sa valného zhromaždenia osobne, alebo prostredníctvom svojho štatutárneho      
zástupcu. Môže využiť hlasovacie právo, požadovať vysvetlenie a uplatňovať svoje návrhy. Hlasovacie právo prislúchajúce akcionárovi sa riadi menovitou hodnotou jeho akcií, pričom na každých 33,19318 eur pripadá jeden hlas. Opis práv akcionárov a postup ich vykonávania je obsiahnutý v stanovách spoločnosti.
Informácie o činnosti valného zhromaždenia sú súčasťou Stanov spoločnosti. Do výlučnej pôsobnosti VZ patrí:
 zmena stanov
 rozhodnutie o zvýšení a znížení základného imania
 voľba a odvolanie členov dozornej rady s výnimkou členov dozornej rady volených zamestnancami spoločnosti
 schválenie ročnej účtovnej uzávierky, rozhodnutie o rozdelení zisku a určovanie tantiém
 rozhodnutie o zrušení spoločnosti
V príslušnom roku zasadlo valné zhromaždenie dňa 12.06.2013. Na svojom zasadnutí schválilo ročnú účtovnú závierku a rozdelenie zisku za rok 2012. 
</t>
  </si>
  <si>
    <t xml:space="preserve">Predstavenstvo je štatutárnym orgánom spoločnosti a má 5 členov v zložení:
 Ing. Marián Labuda  - predseda predstavenstva
 Filip Tušan   - podpredseda predstavenstva
 Ing. Štefan Hanušiak  - člen predstavenstva
 Ing. Dušan Mesár  - člen predstavenstva
 Ing. Ľubomír Šabík  - člen predstavenstva
Predstavenstvo riadi činnosť spoločnosti a jedná v jej mene. Konať v mene spoločnosti sú oprávnení všetci členovia predstavenstva. Spoločnosť zaväzujú súhlasným prejavom vôle najmenej dvaja členovia predstavenstva tak, že k vytlačenému názvu spoločnosti, menám a funkciám podpisujúci pripoja svoj podpis. Výbory nemá.  
V roku 2013 predstavenstvo spracovalo a vydalo výročnú správu za rok 2012 , predložilo valnému zhromaždeniu na schválenie ročnú účtovnú závierku a návrh na rozdelenie zisku. 
</t>
  </si>
  <si>
    <t>CS 0005049758</t>
  </si>
  <si>
    <t>akcie na doručiteľa</t>
  </si>
  <si>
    <t>zaknihovaný CP</t>
  </si>
  <si>
    <t>32 949</t>
  </si>
  <si>
    <t>33,193919€</t>
  </si>
  <si>
    <t>akcia je voľne prevoditeľná je odovzdaním a práva s ňou spojené má jej držiteľ</t>
  </si>
  <si>
    <t xml:space="preserve">Kvalifikovanú účasť (nad 17 %) na základnom imaní vlastní Ing. Marián Labuda,  riaditeľ a predseda predstavenstva a.s. </t>
  </si>
  <si>
    <t>Majitelia cenných papierov nemajú osobitné práva kontroly</t>
  </si>
  <si>
    <t xml:space="preserve">Neexistujú obmedzenia hlasovacích práv. </t>
  </si>
  <si>
    <t xml:space="preserve">Spoločnosti nie sú známe žiadne dohody medzi majiteľmi cenných papierov, ktoré by  mohli viesť k obmedzeniam prevoditeľnosti cenných papierov a hlasovacích práv. </t>
  </si>
  <si>
    <t xml:space="preserve">Členov predstavenstva a predsedu predstavenstva volí a odvoláva dozorná rada.  Funkčné obdobie je päťročné, neskončí však skôr, pokiaľ nie je zvolené nové  predstavenstvo. Stanovy spoločnosti schvaľuje valné zhromaždenie na základe návrhu  predstavenstva. </t>
  </si>
  <si>
    <t xml:space="preserve">Predstavenstvo rozhoduje o všetkých záležitostiach spoločnosti, ktoré nie sú záväzné  právnymi predpismi, stanovami spoločnosti, alebo uznesením valného zhromaždenia  vyhradené do pôsobnosti valného zhromaždenia. Zvláštne právomoci rozhodnúť  o vydaní alebo spätnom odkupe akcií nemá.  </t>
  </si>
  <si>
    <t>Spoločnosť neuzavrela dohody s vyššie uvedením obsahom.</t>
  </si>
  <si>
    <t>Spoločnosť nie je zmluvnou stranou dohôd opísaných v tomto bode.</t>
  </si>
  <si>
    <t>1.1.2013-30.06.2013</t>
  </si>
  <si>
    <t>1.1.2012-30.06.2012</t>
  </si>
  <si>
    <t>Ing. Labuda Marián</t>
  </si>
  <si>
    <t>A.II.</t>
  </si>
  <si>
    <t>071</t>
  </si>
  <si>
    <t>072</t>
  </si>
  <si>
    <t>073</t>
  </si>
  <si>
    <t>074</t>
  </si>
  <si>
    <t>075</t>
  </si>
  <si>
    <t>076</t>
  </si>
  <si>
    <t>077</t>
  </si>
  <si>
    <t>A.III.</t>
  </si>
  <si>
    <t>078</t>
  </si>
  <si>
    <t>079</t>
  </si>
  <si>
    <t>080</t>
  </si>
  <si>
    <t>081</t>
  </si>
  <si>
    <t>A.IV.</t>
  </si>
  <si>
    <t>082</t>
  </si>
  <si>
    <t>083</t>
  </si>
  <si>
    <t>084</t>
  </si>
  <si>
    <t>A.V.</t>
  </si>
  <si>
    <t>085</t>
  </si>
  <si>
    <t>086</t>
  </si>
  <si>
    <t>087</t>
  </si>
  <si>
    <t>088</t>
  </si>
  <si>
    <t>089</t>
  </si>
  <si>
    <t>090</t>
  </si>
  <si>
    <t>B.II.</t>
  </si>
  <si>
    <t>091</t>
  </si>
  <si>
    <t>092</t>
  </si>
  <si>
    <t>093</t>
  </si>
  <si>
    <t>094</t>
  </si>
  <si>
    <t>095</t>
  </si>
  <si>
    <t>096</t>
  </si>
  <si>
    <t>097</t>
  </si>
  <si>
    <t>098</t>
  </si>
  <si>
    <t>099</t>
  </si>
  <si>
    <t>100</t>
  </si>
  <si>
    <t>101</t>
  </si>
  <si>
    <t>102</t>
  </si>
  <si>
    <t>103</t>
  </si>
  <si>
    <t>104</t>
  </si>
  <si>
    <t>105</t>
  </si>
  <si>
    <t>106</t>
  </si>
  <si>
    <t>107</t>
  </si>
  <si>
    <t>108</t>
  </si>
  <si>
    <t>109</t>
  </si>
  <si>
    <t>110</t>
  </si>
  <si>
    <t>111</t>
  </si>
  <si>
    <t>B.IV.</t>
  </si>
  <si>
    <t>112</t>
  </si>
  <si>
    <t>113</t>
  </si>
  <si>
    <t>114</t>
  </si>
  <si>
    <t>115</t>
  </si>
  <si>
    <t>117</t>
  </si>
  <si>
    <t>118</t>
  </si>
  <si>
    <t>01</t>
  </si>
  <si>
    <t>02</t>
  </si>
  <si>
    <t>+</t>
  </si>
  <si>
    <t>03</t>
  </si>
  <si>
    <t>04</t>
  </si>
  <si>
    <t>Prevod nákladov na hospodársku činnosť</t>
  </si>
  <si>
    <t>Výsledok hospodárenia z finančnej činnosti</t>
  </si>
  <si>
    <t>- splatná</t>
  </si>
  <si>
    <t>- odložená</t>
  </si>
  <si>
    <t>Ostatné kapitálové fondy</t>
  </si>
  <si>
    <t>Zákonný rezervný fond  ( Nedeliteľný fond) z kapitálových vkladov</t>
  </si>
  <si>
    <t>Výsledok hospodárenia minulých rokov</t>
  </si>
  <si>
    <t>Ostatné dlhodobé záväzky v rámci konsolidovaného celku</t>
  </si>
  <si>
    <t>Dlhodobé zmenky na úhradu</t>
  </si>
  <si>
    <t>Vydané dlhopisy</t>
  </si>
  <si>
    <t>Ostatné dlhodobé záväzky</t>
  </si>
  <si>
    <t>Záväzky z obchodného styku</t>
  </si>
  <si>
    <t>Ostatné záväzky</t>
  </si>
  <si>
    <t>Bankové úvery dlhodobé</t>
  </si>
  <si>
    <t>Krátkodobé finančné výpomoci</t>
  </si>
  <si>
    <t>Pôžičky s dobou splatnosti najviac jeden rok</t>
  </si>
  <si>
    <t>Poskytnuté preddavky na zásoby</t>
  </si>
  <si>
    <t>Pohľadávky z obchodného styku</t>
  </si>
  <si>
    <t>Účty v bankách s dobou viazanosti dlhšou ako jeden rok</t>
  </si>
  <si>
    <t>05</t>
  </si>
  <si>
    <t>06</t>
  </si>
  <si>
    <t>07</t>
  </si>
  <si>
    <t>08</t>
  </si>
  <si>
    <t>09</t>
  </si>
  <si>
    <t>C.1.</t>
  </si>
  <si>
    <t>Vykazované obdobie</t>
  </si>
  <si>
    <t>E.</t>
  </si>
  <si>
    <t>F.</t>
  </si>
  <si>
    <t>G.</t>
  </si>
  <si>
    <t>H.</t>
  </si>
  <si>
    <t>I.</t>
  </si>
  <si>
    <t>J.</t>
  </si>
  <si>
    <t>*</t>
  </si>
  <si>
    <t>K.</t>
  </si>
  <si>
    <t>IX.</t>
  </si>
  <si>
    <t>L.</t>
  </si>
  <si>
    <t>M.</t>
  </si>
  <si>
    <t>N.</t>
  </si>
  <si>
    <t>O.</t>
  </si>
  <si>
    <t>P.</t>
  </si>
  <si>
    <t>R.</t>
  </si>
  <si>
    <t>50</t>
  </si>
  <si>
    <t>S.</t>
  </si>
  <si>
    <t>51</t>
  </si>
  <si>
    <t>52</t>
  </si>
  <si>
    <t>T.</t>
  </si>
  <si>
    <t>53</t>
  </si>
  <si>
    <t>54</t>
  </si>
  <si>
    <t>55</t>
  </si>
  <si>
    <t>**</t>
  </si>
  <si>
    <t>56</t>
  </si>
  <si>
    <t>57</t>
  </si>
  <si>
    <t>U.</t>
  </si>
  <si>
    <t>V.</t>
  </si>
  <si>
    <t>***</t>
  </si>
  <si>
    <t>E-mail:</t>
  </si>
  <si>
    <t>Dátum auditu:</t>
  </si>
  <si>
    <t>Názov účtovnej jednotky:</t>
  </si>
  <si>
    <t>Obchodné meno audítorskej spoločnosti, sídlo / číslo licencie alebo meno a priezvisko audítora, adresa/číslo licencie:</t>
  </si>
  <si>
    <t>Počet</t>
  </si>
  <si>
    <t>PREHĽAD PEŇAŽNÝCH TOKOV (CASH FLOW STATEMENTS)</t>
  </si>
  <si>
    <t>Obsah položky</t>
  </si>
  <si>
    <t>A.1.</t>
  </si>
  <si>
    <t>A.2.</t>
  </si>
  <si>
    <t>A.3.</t>
  </si>
  <si>
    <t>A.4.</t>
  </si>
  <si>
    <t>A.5.</t>
  </si>
  <si>
    <t>A.6.</t>
  </si>
  <si>
    <t>A.7.</t>
  </si>
  <si>
    <t>A.8.</t>
  </si>
  <si>
    <t>Základné imanie súčet</t>
  </si>
  <si>
    <t>A.9.</t>
  </si>
  <si>
    <t>1.1.2012-31.12.2012</t>
  </si>
  <si>
    <t>Ing. Branislav Labuda</t>
  </si>
  <si>
    <t>ww.hdm-kalna.sk</t>
  </si>
  <si>
    <t>Prijaté úroky, s výnimkou tých, ktoré sa začleňujú do investičných činností (+)</t>
  </si>
  <si>
    <t>Výdavky na zaplatené úroky, s výnimkou tých, ktoré sa začleňujú do finančných činností (-)</t>
  </si>
  <si>
    <t>Výdavky na zaplatené dividendy a iné podiely na zisku, s výnimkou tých, ktoré sa začleňujú do finančných činností (-)</t>
  </si>
  <si>
    <t>Príjmy mimoriadneho charakteru vzťahujúce sa na prevádzkovú činnosť (+)</t>
  </si>
  <si>
    <t>Výdavky mimoriadneho charakteru vzťahujúce sa na prevádzkovú činnosť (-)</t>
  </si>
  <si>
    <t>Peňažné toky z investičnej činnosti</t>
  </si>
  <si>
    <t>B.1.</t>
  </si>
  <si>
    <t>B.2.</t>
  </si>
  <si>
    <t>B.3.</t>
  </si>
  <si>
    <t>B.4.</t>
  </si>
  <si>
    <t>Príjmy z predaja dlhodobého nehmotného majetku (+)</t>
  </si>
  <si>
    <t>B.5.</t>
  </si>
  <si>
    <t>Príjmy z predaja dlhodobého hmotného majetku (+)</t>
  </si>
  <si>
    <t>B.6.</t>
  </si>
  <si>
    <t>Príloha č. 1 (P1Účtovná závierka)</t>
  </si>
  <si>
    <t>Príloha č. 4 (P4Výkaz ziskov a strát)</t>
  </si>
  <si>
    <t>Termín splatnosti menovitej hodnoty</t>
  </si>
  <si>
    <t>Zástupca štatutárneho orgánu účtovnej jednotky alebo fyzickej osoby, ktorá je účtovnou jednotkou:</t>
  </si>
  <si>
    <r>
      <t>Sídlo účtovnej jednotky</t>
    </r>
    <r>
      <rPr>
        <sz val="12"/>
        <rFont val="Arial"/>
        <family val="2"/>
      </rPr>
      <t>,  ulica a číslo</t>
    </r>
  </si>
  <si>
    <r>
      <t>Obchodné meno  (</t>
    </r>
    <r>
      <rPr>
        <sz val="12"/>
        <rFont val="Arial"/>
        <family val="2"/>
      </rPr>
      <t xml:space="preserve"> názov účtovnej jednotky)</t>
    </r>
  </si>
  <si>
    <t>B.7.</t>
  </si>
  <si>
    <t>B.8.</t>
  </si>
  <si>
    <t>B.9.</t>
  </si>
  <si>
    <t>B.10.</t>
  </si>
  <si>
    <t>B.11.</t>
  </si>
  <si>
    <t>B.12.</t>
  </si>
  <si>
    <t>B.13.</t>
  </si>
  <si>
    <t>B.14.</t>
  </si>
  <si>
    <t>B.16.</t>
  </si>
  <si>
    <t>B.17.</t>
  </si>
  <si>
    <t>B.18.</t>
  </si>
  <si>
    <t>B.19.</t>
  </si>
  <si>
    <t>B.20.</t>
  </si>
  <si>
    <t>Ostatné výdavky vzťahujúce sa na investičnú činnosť (-)</t>
  </si>
  <si>
    <t>Peňažné toky z finančnej činnosti</t>
  </si>
  <si>
    <t>C.1.1.</t>
  </si>
  <si>
    <t>C.1.2.</t>
  </si>
  <si>
    <r>
      <t>Čisté zvýšenie alebo čisté  zníženie peňažných prostriedkov (+/-) (súčet A</t>
    </r>
    <r>
      <rPr>
        <b/>
        <i/>
        <sz val="7"/>
        <rFont val="Arial"/>
        <family val="2"/>
      </rPr>
      <t xml:space="preserve"> + B+ C) </t>
    </r>
  </si>
  <si>
    <t>Príjmy z prenájmu súboru hnuteľného majetku a nehnuteľného majetku používaného a odpisovaného nájomcom</t>
  </si>
  <si>
    <t>Príjmy z  ďalších vkladov do vlastného imania spoločníkmi alebo fyzickou osobou, ktorá je  účtovnou jednotkou</t>
  </si>
  <si>
    <t>Výdavky na vyplatenie podielu na vlastnom imaní spoločníkmi účtovnej jednotky a fyzickou osobou, ktorá je účtovnou jednotkou (-)</t>
  </si>
  <si>
    <t>Podielové cenné papiere a podiely v dcérskej účtovnej jednotke</t>
  </si>
  <si>
    <t>Pohľadávky voči dcérskej účtovnej jednotke a materskej účtovnej jednotke</t>
  </si>
  <si>
    <t>Sociálne poistenie</t>
  </si>
  <si>
    <t>Oceňovacie rozdiely z precenenia pri zlúčení, splynutí a rozdelení</t>
  </si>
  <si>
    <t>Dlhodobé záväzky voči dcérskej účtovnej jednotke a materskej účtovnej jednotke</t>
  </si>
  <si>
    <t>Záväzky voči dcérskej účtovnej jednotke a materskej účtovnej jednotke</t>
  </si>
  <si>
    <t>Náklady na sociálne poistenie</t>
  </si>
  <si>
    <t>Výnosy z cenných papierov a podielov v dcérskej účtovnej jednotke a v spoločnosti s podstatným vplyvom</t>
  </si>
  <si>
    <t>Záväzky zo sociálneho poistenia</t>
  </si>
  <si>
    <t>VII.1.</t>
  </si>
  <si>
    <t>VIII.</t>
  </si>
  <si>
    <t>Náklady na precenenie cenných papierov a náklady na derivátové operácie</t>
  </si>
  <si>
    <t>Tvorba a zúčtovanie opravných položiek k finančnému majetku</t>
  </si>
  <si>
    <t>Odpisy a opravné položky k dlhodobému nehmotného majetku a dlhodobému hmotného majetku</t>
  </si>
  <si>
    <t>37</t>
  </si>
  <si>
    <t>38</t>
  </si>
  <si>
    <t>39</t>
  </si>
  <si>
    <t>40</t>
  </si>
  <si>
    <t>41</t>
  </si>
  <si>
    <t>42</t>
  </si>
  <si>
    <t>43</t>
  </si>
  <si>
    <t>44</t>
  </si>
  <si>
    <t>45</t>
  </si>
  <si>
    <t>46</t>
  </si>
  <si>
    <t>47</t>
  </si>
  <si>
    <t>48</t>
  </si>
  <si>
    <t>49</t>
  </si>
  <si>
    <t>Dátum zverejnenia</t>
  </si>
  <si>
    <t>Vyhlásenie zodpovedných osôb emitenta</t>
  </si>
  <si>
    <t>Tieto súbory uloží emitent do adresára, ktorý bude označený skratkou obchodného mena, alebo názvu emitenta (prvých 5 písmen) s kalendárnym polrokom za ktorý sa polročná správa predkladá (napr.: spoločnosť XXXXXXXXX, a.s. predkladá polročnú správu za polrok 2004, a teda názov adresára bude XXXXXPOLROK2004).</t>
  </si>
  <si>
    <t>Poznámky: ( v prípade, že túto formu polročnej finančnej správy budete aj zverejnovať, tieto poznámky zmažte)</t>
  </si>
  <si>
    <t>vyhlásenie zodpovedných osôb emitenta so zreteľným označením ich mena, priezviska a funkcie o tom, že podľa ich najlepších znalostí poskytuje priebežná účtovná závierka vypracovaná v súlade s osobitnými predpismi pravdivý a verný obraz aktív, pasív, finančnej situácie a hospodárskeho výsledku emitenta a spoločností zaradených do celkovej konsolidácie podľa požiadaviek uvedených odsekoch 3 a 4 § 35 zákona o burze a že uvedená priebežná správa obsahuje verný prehľad informácií podľa odseku 9 § 35 zákona o burze.</t>
  </si>
  <si>
    <t>Prosíme emitentov ak polročnú správu budú posielať na diskete, aby ju nahrali na disketu minimálne dvakrát. Po technickej stránke je lepšie zasielať správy na CD nosiči.</t>
  </si>
  <si>
    <t>Výdavky na splácanie ostatných dlhodobých záväzkov  a krátkodobých záväzkov vyplývajúcich z finančnej činnosti  účtovnej jednotky, s výnimkou tých, ktoré sa uvádzajú osobitne  v inej časti prehľadu peňažných tokov</t>
  </si>
  <si>
    <t>Peňažné toky vznikajúce z dlhodobých záväzkov  a krátkodobých záväzkov  z finančnej činnosti</t>
  </si>
  <si>
    <t>Právna forma</t>
  </si>
  <si>
    <t>C.1.3.</t>
  </si>
  <si>
    <t>Prijaté peňažné dary (+)</t>
  </si>
  <si>
    <t>C.1.4.</t>
  </si>
  <si>
    <t>C.1.5.</t>
  </si>
  <si>
    <t>Výdavky na obstaranie alebo spätné odkúpenie vlastných akcií a vlastných obchodných podielov (-)</t>
  </si>
  <si>
    <t>C.1.6.</t>
  </si>
  <si>
    <t>C.1.7.</t>
  </si>
  <si>
    <t>C.1.8.</t>
  </si>
  <si>
    <t>C.2.</t>
  </si>
  <si>
    <t>C.2.1.</t>
  </si>
  <si>
    <t>C.2.2.</t>
  </si>
  <si>
    <t>C.2.3.</t>
  </si>
  <si>
    <t>C.2.4.</t>
  </si>
  <si>
    <t>C.2.5.</t>
  </si>
  <si>
    <t>C.2.6.</t>
  </si>
  <si>
    <t>Výdavky na splácanie pôžičiek (-)</t>
  </si>
  <si>
    <t>C.2.7.</t>
  </si>
  <si>
    <t>C.2.8.</t>
  </si>
  <si>
    <t>C.2.9.</t>
  </si>
  <si>
    <t>C.2.10.</t>
  </si>
  <si>
    <t>C.3.</t>
  </si>
  <si>
    <t>C.4.</t>
  </si>
  <si>
    <t>C.5.</t>
  </si>
  <si>
    <t>Dlhodobý nehmotný majetok sučet</t>
  </si>
  <si>
    <t>C.6.</t>
  </si>
  <si>
    <t>regulovaná informácia</t>
  </si>
  <si>
    <t>Interaudit Levice s.r.o. Záhradná 4, 934 01 Levice, Licencia SKAu č. 35</t>
  </si>
  <si>
    <t>v zmysle zákona o burze cenných papierov</t>
  </si>
  <si>
    <r>
      <t xml:space="preserve">Čas zverejnenia                    </t>
    </r>
    <r>
      <rPr>
        <sz val="10"/>
        <rFont val="Arial"/>
        <family val="2"/>
      </rPr>
      <t>§ 47 ods. 8 zákona o burze</t>
    </r>
  </si>
  <si>
    <t xml:space="preserve">Adresa internetovej stránky emitenta, alebo názov dennej tlače, alebo názov všeobecne uznávaného informačného systému, v ktorej bola polročná finančná správa zverejnená </t>
  </si>
  <si>
    <r>
      <t xml:space="preserve">Oznámenie spôsobu zverejnenia polročnej finančnej správy                  </t>
    </r>
    <r>
      <rPr>
        <i/>
        <sz val="10"/>
        <rFont val="Arial"/>
        <family val="2"/>
      </rPr>
      <t>§ 47 ods. 4 zákona o burze</t>
    </r>
  </si>
  <si>
    <t>C.7.</t>
  </si>
  <si>
    <t>C.8.</t>
  </si>
  <si>
    <t>emitenta akcií alebo dlhových cenných papierov, ktoré boli prijaté na obchodovanie na regulovanom trhu</t>
  </si>
  <si>
    <t>Tieto formuláre sú pre emitentov cenných papierov, ktorí zostavujú účtovnú závierku podľa slovenských účtovných štandardov.</t>
  </si>
  <si>
    <r>
      <t>UPOZORNENIE</t>
    </r>
    <r>
      <rPr>
        <sz val="10"/>
        <rFont val="Arial"/>
        <family val="2"/>
      </rPr>
      <t xml:space="preserve">                                                                 </t>
    </r>
  </si>
  <si>
    <t>alebo</t>
  </si>
  <si>
    <t>V  § 35 ods. 5, 6, 7 zákona o burze je ustanovený minimálny obsah skrátenej priebežnej účtovnej závierky</t>
  </si>
  <si>
    <r>
      <t>(§ 35 ods. 11 zákona o burze)</t>
    </r>
    <r>
      <rPr>
        <b/>
        <sz val="10"/>
        <rFont val="Arial"/>
        <family val="2"/>
      </rPr>
      <t xml:space="preserve"> Ak polročná finančná správa nebola overená alebo preverená audítorom, emitent uvedie o tejto skutočnosti vo svojej správe vyhlásenie !</t>
    </r>
  </si>
  <si>
    <t>f) informácie o zložení a činnosti predstavenstva a ich výborov</t>
  </si>
  <si>
    <t xml:space="preserve">bezprostredne nasledujúce účtovné obdobie </t>
  </si>
  <si>
    <t>predpoklad</t>
  </si>
  <si>
    <t>Kapitálové fondy súčet</t>
  </si>
  <si>
    <t>Fondy zo zisku  súčet</t>
  </si>
  <si>
    <t>Dlhodobé záväzky  súčet</t>
  </si>
  <si>
    <t>V zmysle § 17a zákona o účtovníctve banky a poisťovne zostavujú účtovnú závierku podľa IAS/IFRS.</t>
  </si>
  <si>
    <t>Výkaz zmien vo vlastnom imaní podľa IAS/IFRS</t>
  </si>
  <si>
    <t>Výkaz peňažných tokov podľa IAS/IFRS</t>
  </si>
  <si>
    <t>Poznámky podľa IAS/IFRS</t>
  </si>
  <si>
    <t>Príloha č. 8 (P8Súvaha podľa IAS/IFRS)</t>
  </si>
  <si>
    <t>Príloha č. 9 (P9Výkaz ZaS podľa IAS/IFRS)</t>
  </si>
  <si>
    <t>Príloha č. 10 (P10Výkaz zmien vo VI podľa IAS/IFRS)</t>
  </si>
  <si>
    <t>Príloha č. 11 (P11Výkaz PT podľa IAS/IFRS)</t>
  </si>
  <si>
    <t>Príloha č. 13 (P13Poznámky podľa IAS/IFRS)</t>
  </si>
  <si>
    <t>Výkaz o finančnej situácii priebežnej účtovnej závierky podľa IAS/IFRS</t>
  </si>
  <si>
    <t>Výkaz komplexného výsledku priebežnej účtovnej závierky podľa IAS/IFRS</t>
  </si>
  <si>
    <t>Výkaz o finančnej situácii podľa IAS/IFRS</t>
  </si>
  <si>
    <t>Výkaz komplexného výsledku podľa IAS/IFRS</t>
  </si>
  <si>
    <t>Forma tu uvedeného vypracovania polročnej správy je pre emitenta dobrovoľná a polročnú správu môže vypracovať aj inou formou, slúži iba ako pomoc pre spracovanie polročnej správy. Polročná správa je vypracovaná podľa ustanovenia § 35 zákona č. 429/2002 Z.z.  o burze cenných papierov v znení neskorších predpisov (ďalej len "zákon o burze"). Emitent pred vypracovaním polročnej správy by si mal pozorne preštudovať príslušné ustanovenia zákona o burze (§ 34 a nasl.) a iných súvisiacich zákonov.</t>
  </si>
  <si>
    <t>Príloha č. 14 (P14Súvaha podľa IAS/IFRS)</t>
  </si>
  <si>
    <t>Príloha č. 15 (P15Výkaz ZaS podľa IAS/IFRS)</t>
  </si>
  <si>
    <r>
      <t xml:space="preserve">1. Zostavuje konsolidovanú účtovnú závierku  (áno/ </t>
    </r>
    <r>
      <rPr>
        <sz val="10"/>
        <rFont val="Arial"/>
        <family val="2"/>
      </rPr>
      <t xml:space="preserve">v prípade, že nezostavuje uviesť </t>
    </r>
    <r>
      <rPr>
        <b/>
        <sz val="10"/>
        <rFont val="Arial"/>
        <family val="2"/>
      </rPr>
      <t>nie)</t>
    </r>
  </si>
  <si>
    <t>Príloha č. 16 (P16Výkaz zmien vo VI podľa IAS/IFRS)</t>
  </si>
  <si>
    <t>Príloha č. 17 (P17Výkaz PT podľa IAS/IFRS)</t>
  </si>
  <si>
    <t>Príloha č. 18 (P18Poznámky podľa IAS/IFRS)</t>
  </si>
  <si>
    <r>
      <t xml:space="preserve">Polročná finančná správa bola overená, alebo preverená audítorom </t>
    </r>
    <r>
      <rPr>
        <sz val="10"/>
        <rFont val="Arial"/>
        <family val="2"/>
      </rPr>
      <t>(u polročnej správy nie je povinnosť)  (áno/nie)</t>
    </r>
  </si>
  <si>
    <t xml:space="preserve">Časť 3. Priebežná správa </t>
  </si>
  <si>
    <t>a) vývoji účtovnej jednotky, o stave, v ktorom sa nachádza, a o významných rizikách a neistotách, ktorým je účtovná jednotka vystavená; informácia sa poskytuje vo forme vyváženej a obsiahlej analýzy stavu a prognózy vývoja a obsahuje dôležité finančné a nefinančné ukazovatele vrátane informácie o vplyve činnosti účtovnej jednotky na životné prostredie a na zamestnanosť, s poukázaním na príslušné údaje uvedené v účtovnej závierke,</t>
  </si>
  <si>
    <t>c) predpokladanom budúcom vývoji činnosti účtovnej jednotky</t>
  </si>
  <si>
    <t>d) nákladoch na činnosť v oblasti výskumu a vývoja</t>
  </si>
  <si>
    <r>
      <t xml:space="preserve">e) nadobúdaní vlastných akcií, 27a) dočasných listov, obchodných podielov a akcií, dočasných listov a obchodných podielov materskej účtovnej jednotky podľa § 22 zákona o účtovníctve </t>
    </r>
    <r>
      <rPr>
        <i/>
        <sz val="10"/>
        <rFont val="Arial"/>
        <family val="2"/>
      </rPr>
      <t>(kde 27a) pod čiarou je § 161d ods. 2 Obchodného zákonníka)</t>
    </r>
  </si>
  <si>
    <t>b) udalostiach osobitného významu, ktoré nastali po skončení účtovného obdobia, za ktoré sa vyhotovuje výročná správa</t>
  </si>
  <si>
    <t>f) návrhu na rozdelenie zisku alebo vyrovnanie straty</t>
  </si>
  <si>
    <t>g) údajoch požadovaných podľa osobitných predpisov</t>
  </si>
  <si>
    <t>h) tom, či účtovná jednotka má organizačnú zložku v zahraničí</t>
  </si>
  <si>
    <t>a) cieľoch a metódach riadenia rizík v účtovnej jednotke vrátane jej politiky pre zabezpečenie hlavných typov plánovaných obchodov, pri ktorých sa použijú zabezpečovacie deriváty</t>
  </si>
  <si>
    <t>b) cenových rizikách, úverových rizikách, rizikách likvidity a rizikách súvisiacich s tokom hotovosti, ktorým je účtovná jednotka vystavená</t>
  </si>
  <si>
    <t>k týmto údajom môžu byť zahrnuté aj údaje podľa § 35 ods. 9 zákona o burze</t>
  </si>
  <si>
    <t>Priebežná správa obsahuje najmä uvedenie dôležitých udalostí, ku ktorým došlo v prvých šiestich mesiacoch účtovného obdobia, a ich dopad na priebežnú účtovnú závierku v skrátenej štruktúre spolu s opisom hlavných rizík a neistôt na zostávajúcich šesť mesiacov účtovného obdobia. Ak ide o emitentov akcií, zahŕňa priebežná správa aj významné obchody so spriaznenými osobami, a to</t>
  </si>
  <si>
    <t>a) obchody, ku ktorým došlo v prvých šiestich mesiacoch aktuálneho účtovného obdobia a ktoré podstatne ovplyvnili finančné postavenie alebo činnosť emitenta v tomto období</t>
  </si>
  <si>
    <t>b) akékoľvek zmeny o týchto obchodoch uvedené v poslednej ročnej finančnej správe, ktoré by mohli mať podstatný vplyv na finančné postavenie alebo činnosť emitenta počas prvých šiestich mesiacov aktuálneho účtovného obdobia</t>
  </si>
  <si>
    <t>Podľa § 35 ods. 10) zákona o burze ak emitent nie je povinný zostaviť konsolidovanú účtovnú závierku, v priebežnej správe sa uvedú najmä obchody so spriaznenými osobami.</t>
  </si>
  <si>
    <t>§ 20 ods. 6 zákona o účtovníctve</t>
  </si>
  <si>
    <t>§ 20 ods. 5 zákona o účtovníctve</t>
  </si>
  <si>
    <t>§ 20 ods. 1 zákona o účtovníctve informácie o:</t>
  </si>
  <si>
    <t>Podľa § 35 ods. 2 písm. a) polročná správa obsahuje priebežnú správu vypracovanú v súlade s osobitným predpisom, ktorým je § 20 zákona č. 431/2002 Z.z. o účtovníctve v znení neskorších predpisov (ďalej len "zákon o účtovníctve")</t>
  </si>
  <si>
    <t>Účtovná jednotka, ktorá emitovala cenné papiere a tie boli prijaté na obchodovanie na regulovanom trhu, je povinná vo výročnej správe uviesť ako osobitnú časť výročnej správy vyhlásenie o správe a riadení, ktoré obsahuje</t>
  </si>
  <si>
    <t>a) odkaz na kódex o riadení spoločnosti, ktorý sa na ňu vzťahuje alebo ktorý sa rozhodla dodržiavať pri riadení, a údaj o tom, kde je kódex o riadení spoločnosti verejne dostupný</t>
  </si>
  <si>
    <t>b) všetky významné informácie o metódach riadenia a údaj o tom, kde sú informácie o metódach riadenia zverejnené</t>
  </si>
  <si>
    <t>d) opis systémov vnútornej kontroly a riadenia rizík</t>
  </si>
  <si>
    <t>Základné imanie (v EUR):</t>
  </si>
  <si>
    <t>Skutočnosť (v EUR)</t>
  </si>
  <si>
    <t>e) informácie o činnosti valného zhromaždenia, jeho právomociach, opis práv akcionárov a postupu ich vykonávania</t>
  </si>
  <si>
    <t>g) informácie podľa § 20 ods. 7 zákona o účtovníctve</t>
  </si>
  <si>
    <t>Účtovná jednotka, ktorá emitovala cenné papiere a tie boli prijaté na obchodovanie na regulovanom trhu, je povinná vo výročnej správe zverejniť aj údaje o</t>
  </si>
  <si>
    <t>% na ZI</t>
  </si>
  <si>
    <t>Prijaté/neprijaté na obchodovanie</t>
  </si>
  <si>
    <t>Obmedzená prevoditeľnosť (popis)</t>
  </si>
  <si>
    <r>
      <t>Vydané dlhopisy (</t>
    </r>
    <r>
      <rPr>
        <b/>
        <sz val="10"/>
        <rFont val="Arial"/>
        <family val="2"/>
      </rPr>
      <t>áno</t>
    </r>
    <r>
      <rPr>
        <sz val="10"/>
        <rFont val="Arial"/>
        <family val="2"/>
      </rPr>
      <t>/ v prípade, že v súčasnosti nemá vydané dlhopisy resp. všetky dlhopisy sú splatené uviesť</t>
    </r>
    <r>
      <rPr>
        <b/>
        <sz val="10"/>
        <rFont val="Arial"/>
        <family val="2"/>
      </rPr>
      <t xml:space="preserve"> nie)                            </t>
    </r>
  </si>
  <si>
    <t>Pri vymeniteľných dlhopisoch, postup pri ich výmene za akcie</t>
  </si>
  <si>
    <t>b) obmedzeniach prevoditeľnosti cenných papierov</t>
  </si>
  <si>
    <t>c) kvalifikovanej účasti na základnom imaní podľa osobitného predpisu, 28aa)</t>
  </si>
  <si>
    <t>(kde poznámka pod čiarou 28aa) je § 8 písm. f) zákona č. 566/2001 Z.z.)</t>
  </si>
  <si>
    <t>d) majiteľoch cenných papierov s osobitnými právami kontroly s uvedením opisu týchto práv</t>
  </si>
  <si>
    <t>Účtovné obdobie:</t>
  </si>
  <si>
    <t>od:</t>
  </si>
  <si>
    <t>do:</t>
  </si>
  <si>
    <t>Príloha č. 12 (P12Dalsieudaje): Všetky údaje, ktoré emitent  nemohol uviesť v základnej tabuľke k informačnej povinnosti z dôvodu, že príslušné údaje sa nezmestili do kolónky uvedie ich v prílohe č. 12 (P12Dalsieudaje) a súčasne emitent uvedie v príslušnej kolónke „Príloha č. 12“. Doporučujeme spracovať prílohu č. 12, čo najprehľadnejším spôsobom tak, že údaje vždy uviesť s príslušným názvom z tabuľky. Príloha č. 12 môže tvoriť ďalší súbor, alebo list.</t>
  </si>
  <si>
    <t>Informujeme emitentov, že ak v základnej tabuľke Polročná_správa vyplnia údaje: IČO, Obchodné meno/názov, Sídlo(ulica, číslo, PSČ, Obec), smerové číslo telefónu, telefónne číslo, číslo faxu, e-mail tak, tieto údaje nemusí vyplňovať v ďalších formulároch. Automaticky sa mu prepíšu do príslušných buniek v ďalších formulároch.</t>
  </si>
  <si>
    <t>§ 35 ods. 2 písm. c) zákona o burze</t>
  </si>
  <si>
    <t>Príjmy mimoriadneho charakteru vzťahujúce sa na finančnú činnosť (+)</t>
  </si>
  <si>
    <t>C.9.</t>
  </si>
  <si>
    <t>e) obmedzeniach hlasovacích práv</t>
  </si>
  <si>
    <t>f) dohodách medzi majiteľmi cenných papierov, ktoré sú jej známe a ktoré môžu viesť k obmedzeniam prevoditeľnosti cenných papierov a obmedzeniam hlasovacích práv</t>
  </si>
  <si>
    <t>g) pravidlách upravujúcich vymenovanie a odvolanie členov jej štatutárneho orgánu a zmenu stanov</t>
  </si>
  <si>
    <t>h) právomociach jej štatutárneho orgánu, najmä ich právomoci rozhodnúť o vydaní akcií alebo spätnom odkúpení akcií</t>
  </si>
  <si>
    <t>i) všetkých významných dohodách, ktorých je zmluvnou stranou a ktoré nadobúdajú účinnosť, menia sa alebo ktorých platnosť sa skončí v dôsledku zmeny jej kontrolných pomerov, ku ktorej došlo v súvislosti s ponukou na prevzatie, a o jej účinkoch s výnimkou prípadu, ak by ju ich zverejnenie vážne poškodilo; táto výnimka sa neuplatní, ak je povinná zverejniť tieto údaje v rámci plnenia povinností ustanovených osobitnými predpismi</t>
  </si>
  <si>
    <t>j) všetkých dohodách uzatvorených medzi ňou a členmi jej orgánov alebo zamestnancami, na ktorých základe sa im má poskytnúť náhrada, ak sa ich funkcia alebo pracovný pomer skončí vzdaním sa funkcie, výpoveďou zo strany zamestnanca, ich odvolaním, výpoveďou zo strany zamestnávateľa bez uvedenia dôvodu alebo sa ich funkcia alebo pracovný pomer skončí v dôsledku ponuky na prevzatie</t>
  </si>
  <si>
    <t>Výdavky mimoriadneho charakteru vzťahujúce sa na finančnú činnosť (-)</t>
  </si>
  <si>
    <t>Prehľad peňažných tokov s použitím nepriamej metódy vykazovania</t>
  </si>
  <si>
    <t>Z/S</t>
  </si>
  <si>
    <t>Výsledok hospodárenia z bežnej činnosti pred zdanením daňou z príjmov (+/-)</t>
  </si>
  <si>
    <t>Nepeňažné operácie ovplyvňujúce výsledok hospodárenia z bežnej činnosti pred zdanením daňou z príjmov (súčet A.1.1. až A.1.13.)  (+/-)</t>
  </si>
  <si>
    <t>A.1.1.</t>
  </si>
  <si>
    <t>Odpisy dlhodobého nehmotného majetku a dlhodobého hmotného majetku (+)</t>
  </si>
  <si>
    <t>A.1.2.</t>
  </si>
  <si>
    <t>Zostatková hodnota dlhodobého nehmotného majetku a dlhodobého hmotného majetku účtovaná pri vyradení tohto majetku do nákladov na bežnú činnosť, s výnimkou jeho predaja (+)</t>
  </si>
  <si>
    <t>A.1.3.</t>
  </si>
  <si>
    <t>Odpis opravnej položky k nadobudnutému majetku (+/-)</t>
  </si>
  <si>
    <t>A.1.4.</t>
  </si>
  <si>
    <t>Zmena stavu dlhodobých rezerv (+/-)</t>
  </si>
  <si>
    <t>A.1.5.</t>
  </si>
  <si>
    <t>Zmena stavu opravných položiek (+/-)</t>
  </si>
  <si>
    <t>A.1.6.</t>
  </si>
  <si>
    <t>Zmena stavu položiek časového rozlíšenia nákladov a výnosov (+/-)</t>
  </si>
  <si>
    <t>A.1.7.</t>
  </si>
  <si>
    <t>Dividendy a iné podiely na zisku účtované do výnosov (-)</t>
  </si>
  <si>
    <t>A.1.8.</t>
  </si>
  <si>
    <t>Úroky účtované do nákladov (+)</t>
  </si>
  <si>
    <t>A.1.9.</t>
  </si>
  <si>
    <t>Úroky účtované do výnosov (-)</t>
  </si>
  <si>
    <t>A.1.10.</t>
  </si>
  <si>
    <t>V zmysle § 35 ods. 2 písm. c) zákona o burze cenných papierov č. 429/2002 Z. z.  v znení neskorších predpisov pre účely polročnej finančnej správy spoločnosti Hydromeliorácie, a.s.,  k 30.06.2013 vyhlasujeme, že podľa našich najlepších znalostí poskytuje priebežná účtovná závierka spoločnosti Hydromeliorácie, a.s. zostavená v súlade so slovenskými účtovnými predpismi k 30.06.2013 pravdivý a verný obraz aktív, pasív, finančnej situácie a hospodárskeho výsledku spoločnosti. 
Priebežná finančná správa obsahuje verný prehľad informácií a dôležitých udalostí, ku ktorým došlo za obdobie šiestich mesiacov končiace k 30. júnu 2013 v súlade s § 35 ods. 9 zákona o burze cenných papierov č. 429/2002 Z. z. v znení neskorších predpisov. 
V zmysle § 35 ods. 11 zákona č. 429/2002 v znení neskorších predpisov vyhlasujeme, že polročná finančná správa k 30.06.2013 nebola overená audítorom.                                    Ing. Marián Labuda                                                                        Filip Tušan                        
riaditeľ a predseda predstavenstva a.s.                              podpredseda predstavenstva a.s.</t>
  </si>
  <si>
    <t>A.II.    1.</t>
  </si>
  <si>
    <t>A.III.   1.</t>
  </si>
  <si>
    <t>Zásoby súčet</t>
  </si>
  <si>
    <t>Dlhodobé pohľadávky súčet</t>
  </si>
  <si>
    <t>B.II.    1.</t>
  </si>
  <si>
    <t>Čistá hodnota zákazky</t>
  </si>
  <si>
    <t>Krátkodobé pohľadávky súčet</t>
  </si>
  <si>
    <t>Finančné účty  súčet</t>
  </si>
  <si>
    <t>B.IV.  1.</t>
  </si>
  <si>
    <t>Časové rozlíšenie  súčet</t>
  </si>
  <si>
    <t>C. 1.</t>
  </si>
  <si>
    <t xml:space="preserve">Bezprostredne predchádzajúce účtovné obdobie </t>
  </si>
  <si>
    <t>Rezervy súčet</t>
  </si>
  <si>
    <t>11.</t>
  </si>
  <si>
    <t>119</t>
  </si>
  <si>
    <t>C.  1.</t>
  </si>
  <si>
    <t>124</t>
  </si>
  <si>
    <t>125</t>
  </si>
  <si>
    <t>Krátkodobé záväzky súčet</t>
  </si>
  <si>
    <t>Kurzový zisk vyčíslený k peňažným prostriedkom a peňažným ekvivalentom ku dňu, ku ktorému sa zostavuje účtovná závierka   (-)</t>
  </si>
  <si>
    <t>A.1.11.</t>
  </si>
  <si>
    <t>Kurzová strata vyčíslená k peňažným prostriedkom a peňažným ekvivalentom ku dňu, ku ktorému sa zostavuje účtovná závierka (+)</t>
  </si>
  <si>
    <t>A.1.12.</t>
  </si>
  <si>
    <t>Výsledok z predaja dlhodobého majetku, s výnimkou majetku, ktorý sa považuje za peňažný ekvivalent (+/-)</t>
  </si>
  <si>
    <t>A.1.13.</t>
  </si>
  <si>
    <t>Ostatné položky nepeňažného charakteru, ktoré ovplyvňujú výsledok hospodárenia z bežnej činnosti, s výnimkou tých, ktoré sa uvádzajú osobitne v iných častiach prehľadu peňažných tokov (+/-)</t>
  </si>
  <si>
    <t>Vplyv zmien stavu pracovného kapitálu, ktorým sa účely tohto opatrenia rozumie rozdiel medzií obežným majetkom a krátkodobými záväzkami s výnimkou položiek obežného majetku, ktoré sú súčasťou peňažných prostriedkov a peňažných ekvivalentov, na výsledok hospodárenia z bežnej činnosti (súčet A.2.1. až A.2.4.)</t>
  </si>
  <si>
    <t>A.2.1.</t>
  </si>
  <si>
    <t>Zmena stavu pohľadávok z prevádzkovej činnosti (-/+)</t>
  </si>
  <si>
    <t>A.2.2.</t>
  </si>
  <si>
    <t>Zmena stavu záväzkov z prevádzkovej činnosti (+/-)</t>
  </si>
  <si>
    <t>A.2.3.</t>
  </si>
  <si>
    <t>Zmena stavu zásob (-/+)</t>
  </si>
  <si>
    <t>A.2.4.</t>
  </si>
  <si>
    <t>Zmena stavu krátkodobého finančného majetku, s výnimkou majetku, ktorý je súčasťou peňažných prostriedkov a peňažných ekvivalentov (-/+)</t>
  </si>
  <si>
    <t>Peňažné toky z prevádzkovej činnosti s výnimkou príjmov a výdavkov, ktoré sa uvádzajú osobitne v iných častiach prehľadu peňažných tokov (+/-). (súčet Z/S + A1+A2)</t>
  </si>
  <si>
    <t>Príjmy z dividend a iných podielov na zisku, s výnimkou tých, ktoré sa začleňujú do investičných činností (+)</t>
  </si>
  <si>
    <t>Peňažné toky z prevádzkovej činnosti (+/-), (súčet A1 až A.6.)</t>
  </si>
  <si>
    <t>Čisté peňažné toky z prevádzkovej činnosti (súčet A1 až A9)</t>
  </si>
  <si>
    <t xml:space="preserve">Kontrolný list </t>
  </si>
  <si>
    <t>Typ formálnej kontroly</t>
  </si>
  <si>
    <t>Výsledok formálnej kontroly</t>
  </si>
  <si>
    <t>Informačná povinnosť za rok</t>
  </si>
  <si>
    <t xml:space="preserve">Zverejnenie ročnej správy, </t>
  </si>
  <si>
    <t>Údaj o audite</t>
  </si>
  <si>
    <t>Údaj o konsolid. účt. závierke</t>
  </si>
  <si>
    <t>Údaj o dlhopisoch</t>
  </si>
  <si>
    <t>Výdavky na obstaranie dlhodobých cenných papierov a podielov v iných účtovných jednotkách, s výnimkou cenných papierov, ktoré sa považujú za peňažné ekvivalenty a cenných papierov určených na predaj alebo na obchodovanie (-)</t>
  </si>
  <si>
    <t>Časť 2. Účtovná závierka</t>
  </si>
  <si>
    <t>Príloha č. 2 (P2Súvaha-aktíva)</t>
  </si>
  <si>
    <t>Príloha č. 3 (P3Súvaha-pasíva)</t>
  </si>
  <si>
    <t>Príloha č. 6 (P6CASH-FLOW-Priama metóda)</t>
  </si>
  <si>
    <t>Príloha č. 7 (P7CASH FLOW-Nepriama metóda)</t>
  </si>
  <si>
    <t>Príjmy z predaja dlhodobých cenných papierov a podielov v iných účtovných jednotkách, s výnimkou cenných papierov, ktoré sa považujú za peňažné ekvivalenty a cenných papierov určených na predaj alebo na obchodovanie (+)</t>
  </si>
  <si>
    <t>Príjmy zo splácania dlhodobých pôžičiek poskytnutých účtovnou jednotkou inej účtovnej jednotke, ktorá je súčasťou konsolidovaného celku (-)</t>
  </si>
  <si>
    <t>Výdavky na dlhodobé pôžičky poskytnuté účtovnou jednotkou tretím osobám s výnimkou dlhodobých pôžičiek  poskytnutých  účtovnej jednotke, ktorá je súčasťou konsolidovaného celku (-)</t>
  </si>
  <si>
    <t>Príjmy zo splácania pôžičiek poskytnutých účtovnou jednotkou tretím osobám,  s výnimkou  pôžičiek poskytnutých  účtovnej jednotke, ktorá je súčasťou  konsolidovaného celku (+)</t>
  </si>
  <si>
    <t>Prijaté úroky, s výnimkou tých, ktoré sa začleňujú  do prevádzkových činností (+)</t>
  </si>
  <si>
    <t>Príjmy z dividend a iných podielov na zisku, s výnimkou tých, ktoré sa začleňujú  do prevádzkových činností (+)</t>
  </si>
  <si>
    <t>Výdavky súvisiace s derivátmi s výnimkou, ak sú určené na predaj alebo na obchodovanie, alebo ak sa tieto výdavky považujú za peňažné toky z finančnej  činnosti (-)</t>
  </si>
  <si>
    <t>B.15.</t>
  </si>
  <si>
    <t>Príjmy súvisiace s derivátmi s výnimkou, ak sú určené na predaj alebo na obchodovanie, alebo ak sa tieto výdavky považujú za peňažné toky z finančnej činnosti (+)</t>
  </si>
  <si>
    <t>Výdavky na daň z príjmov   účtovnej jednotky, ak je ju možné začleniť do  investičných činností (-)</t>
  </si>
  <si>
    <t>Príjmy mimoriadneho charakteru vzťahujúce sa na investičnú   činnosť (+)</t>
  </si>
  <si>
    <t>Výdavky mimoriadneho charakteru vzťahujúce sa na investičnú činnosť (-)</t>
  </si>
  <si>
    <t>Ostatné príjmy vzťahujúce sa na investičnú činnosť  (+)</t>
  </si>
  <si>
    <t>Podľa § 17a ods. 3 zákona o účtovníctve účtovná jednotka okrem účtovnej jednotky podľa § 17a ods.1 zákona o účtovníctve, ktorá v účtovnom období emitovala cenné papiere a tieto boli prijaté na obchodovanie na regulovanom trhu, ktorá nespĺňa podmienky podľa  § 17a ods. 2 zákona o účtovníctve, zostavuje individuálnu účtovnú závierku podľa medzinárodných účtovných štandardov ak sa tak rozhodne.</t>
  </si>
  <si>
    <t>§ 35 ods. 3 zákona o burze</t>
  </si>
  <si>
    <t>V sprievodnom liste k elektronickému nosiču emitent uvedie, že sa jedná o polročnú finančnú správu a uvedie za ktoré obdobie. List musí byť podpísaný štatutárnym zástupcom v súlade s výpisom z obchodného registra. Ďalej emitent uvedie v sprievodnom liste aj IČO spoločnosti, kontaktnú osobu a číslo telefónu na túto sobu. Tieto údaje sú užitočné v prípade poškodeného, alebo zlé čitateľného elektronického nosiča.</t>
  </si>
  <si>
    <t>a) štruktúre základného imania vrátane údajov o cenných papieroch, ktoré neboli prijaté na obchodovanie na regulovanom trhu v žiadnom členskom štáte alebo štáte Európskeho hospodárskeho priestoru s uvedením druhov akcií, opisu práv a povinností s nimi spojených pre každý druh akcií a ich percentuálny podiel na celkovom základnom imaní</t>
  </si>
  <si>
    <t xml:space="preserve">Vydané cenné papiere, ktoré tvoria základné imanie vrátane údajov o cenných papieroch, ktoré neboli prijaté na obchodovanie na regulovanom trhu v žiadnom členskom štáte alebo štáte Európskeho hospodárskeho priestoru, okrem dlhopisov (uviesť všetky v súčasnosti vydané cenné papiere. V  § 2 ods. 2 zákona o cenných papieroch sú ustanovené všetky druhy cenných papierov)           </t>
  </si>
</sst>
</file>

<file path=xl/styles.xml><?xml version="1.0" encoding="utf-8"?>
<styleSheet xmlns="http://schemas.openxmlformats.org/spreadsheetml/2006/main">
  <numFmts count="20">
    <numFmt numFmtId="5" formatCode="#,##0\ &quot;Sk&quot;;\-#,##0\ &quot;Sk&quot;"/>
    <numFmt numFmtId="6" formatCode="#,##0\ &quot;Sk&quot;;[Red]\-#,##0\ &quot;Sk&quot;"/>
    <numFmt numFmtId="7" formatCode="#,##0.00\ &quot;Sk&quot;;\-#,##0.00\ &quot;Sk&quot;"/>
    <numFmt numFmtId="8" formatCode="#,##0.00\ &quot;Sk&quot;;[Red]\-#,##0.00\ &quot;Sk&quot;"/>
    <numFmt numFmtId="42" formatCode="_-* #,##0\ &quot;Sk&quot;_-;\-* #,##0\ &quot;Sk&quot;_-;_-* &quot;-&quot;\ &quot;Sk&quot;_-;_-@_-"/>
    <numFmt numFmtId="41" formatCode="_-* #,##0\ _S_k_-;\-* #,##0\ _S_k_-;_-* &quot;-&quot;\ _S_k_-;_-@_-"/>
    <numFmt numFmtId="44" formatCode="_-* #,##0.00\ &quot;Sk&quot;_-;\-* #,##0.00\ &quot;Sk&quot;_-;_-* &quot;-&quot;??\ &quot;Sk&quot;_-;_-@_-"/>
    <numFmt numFmtId="43" formatCode="_-* #,##0.00\ _S_k_-;\-* #,##0.00\ _S_k_-;_-* &quot;-&quot;??\ _S_k_-;_-@_-"/>
    <numFmt numFmtId="164" formatCode="#,##0\ _S_k"/>
    <numFmt numFmtId="165" formatCode="#,##0\ &quot;Sk&quot;"/>
    <numFmt numFmtId="166" formatCode="[$-41B]d\.\ mmmm\ yyyy"/>
    <numFmt numFmtId="167" formatCode="#,##0.00\ &quot;Sk&quot;;[Red]#,##0.00\ &quot;Sk&quot;"/>
    <numFmt numFmtId="168" formatCode="d/m/yyyy;@"/>
    <numFmt numFmtId="169" formatCode="&quot;Yes&quot;;&quot;Yes&quot;;&quot;No&quot;"/>
    <numFmt numFmtId="170" formatCode="&quot;True&quot;;&quot;True&quot;;&quot;False&quot;"/>
    <numFmt numFmtId="171" formatCode="&quot;On&quot;;&quot;On&quot;;&quot;Off&quot;"/>
    <numFmt numFmtId="172" formatCode="[$€-2]\ #,##0.00_);[Red]\([$€-2]\ #,##0.00\)"/>
    <numFmt numFmtId="173" formatCode="&quot;Áno&quot;;&quot;Áno&quot;;&quot;Nie&quot;"/>
    <numFmt numFmtId="174" formatCode="&quot;Pravda&quot;;&quot;Pravda&quot;;&quot;Nepravda&quot;"/>
    <numFmt numFmtId="175" formatCode="&quot;Zapnuté&quot;;&quot;Zapnuté&quot;;&quot;Vypnuté&quot;"/>
  </numFmts>
  <fonts count="31">
    <font>
      <sz val="10"/>
      <name val="Arial"/>
      <family val="0"/>
    </font>
    <font>
      <sz val="8"/>
      <name val="Arial"/>
      <family val="0"/>
    </font>
    <font>
      <b/>
      <sz val="8"/>
      <name val="Arial"/>
      <family val="2"/>
    </font>
    <font>
      <u val="single"/>
      <sz val="10"/>
      <color indexed="12"/>
      <name val="Arial"/>
      <family val="0"/>
    </font>
    <font>
      <u val="single"/>
      <sz val="10"/>
      <color indexed="36"/>
      <name val="Arial"/>
      <family val="0"/>
    </font>
    <font>
      <sz val="7"/>
      <name val="Arial"/>
      <family val="2"/>
    </font>
    <font>
      <b/>
      <sz val="7"/>
      <color indexed="18"/>
      <name val="Arial"/>
      <family val="2"/>
    </font>
    <font>
      <sz val="6.5"/>
      <name val="Arial"/>
      <family val="2"/>
    </font>
    <font>
      <b/>
      <sz val="10"/>
      <name val="Arial"/>
      <family val="2"/>
    </font>
    <font>
      <b/>
      <sz val="9"/>
      <name val="Arial"/>
      <family val="2"/>
    </font>
    <font>
      <sz val="9"/>
      <name val="Arial"/>
      <family val="2"/>
    </font>
    <font>
      <b/>
      <sz val="7"/>
      <name val="Arial"/>
      <family val="2"/>
    </font>
    <font>
      <b/>
      <sz val="16"/>
      <name val="Arial"/>
      <family val="2"/>
    </font>
    <font>
      <b/>
      <sz val="12"/>
      <name val="Arial"/>
      <family val="2"/>
    </font>
    <font>
      <b/>
      <sz val="20"/>
      <name val="Arial"/>
      <family val="2"/>
    </font>
    <font>
      <sz val="12"/>
      <name val="Arial"/>
      <family val="2"/>
    </font>
    <font>
      <sz val="11"/>
      <name val="Arial"/>
      <family val="2"/>
    </font>
    <font>
      <b/>
      <i/>
      <sz val="10"/>
      <name val="Arial"/>
      <family val="2"/>
    </font>
    <font>
      <b/>
      <i/>
      <sz val="12"/>
      <name val="Arial"/>
      <family val="2"/>
    </font>
    <font>
      <i/>
      <sz val="7"/>
      <name val="Arial"/>
      <family val="2"/>
    </font>
    <font>
      <b/>
      <i/>
      <sz val="7"/>
      <name val="Arial"/>
      <family val="2"/>
    </font>
    <font>
      <b/>
      <sz val="12"/>
      <name val="Arial CE"/>
      <family val="2"/>
    </font>
    <font>
      <b/>
      <sz val="10"/>
      <name val="Arial CE"/>
      <family val="2"/>
    </font>
    <font>
      <sz val="12"/>
      <name val="Arial CE"/>
      <family val="2"/>
    </font>
    <font>
      <sz val="12"/>
      <color indexed="10"/>
      <name val="Arial CE"/>
      <family val="2"/>
    </font>
    <font>
      <sz val="12"/>
      <color indexed="12"/>
      <name val="Arial CE"/>
      <family val="2"/>
    </font>
    <font>
      <i/>
      <sz val="10"/>
      <name val="Arial"/>
      <family val="2"/>
    </font>
    <font>
      <b/>
      <sz val="12"/>
      <color indexed="8"/>
      <name val="Times New Roman"/>
      <family val="1"/>
    </font>
    <font>
      <i/>
      <sz val="10"/>
      <color indexed="10"/>
      <name val="Arial"/>
      <family val="2"/>
    </font>
    <font>
      <i/>
      <sz val="10"/>
      <color indexed="10"/>
      <name val="Times New Roman"/>
      <family val="1"/>
    </font>
    <font>
      <i/>
      <sz val="12"/>
      <name val="Arial"/>
      <family val="2"/>
    </font>
  </fonts>
  <fills count="6">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65">
    <border>
      <left/>
      <right/>
      <top/>
      <bottom/>
      <diagonal/>
    </border>
    <border>
      <left style="thin"/>
      <right style="thin"/>
      <top style="thin"/>
      <bottom style="thin"/>
    </border>
    <border>
      <left>
        <color indexed="63"/>
      </left>
      <right style="thin"/>
      <top style="thin"/>
      <bottom>
        <color indexed="63"/>
      </bottom>
    </border>
    <border>
      <left>
        <color indexed="63"/>
      </left>
      <right>
        <color indexed="63"/>
      </right>
      <top style="thin"/>
      <bottom style="thin"/>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style="thin"/>
      <right style="thin"/>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style="thin"/>
    </border>
    <border>
      <left style="medium"/>
      <right style="medium"/>
      <top style="medium"/>
      <bottom style="medium"/>
    </border>
    <border>
      <left style="medium"/>
      <right style="thin"/>
      <top>
        <color indexed="63"/>
      </top>
      <bottom style="thin"/>
    </border>
    <border>
      <left style="thin"/>
      <right style="medium"/>
      <top style="thin"/>
      <bottom style="thin"/>
    </border>
    <border>
      <left style="medium"/>
      <right style="thin"/>
      <top style="thin"/>
      <bottom style="thin"/>
    </border>
    <border>
      <left style="medium"/>
      <right style="thin"/>
      <top style="thin"/>
      <bottom>
        <color indexed="63"/>
      </bottom>
    </border>
    <border>
      <left style="thin"/>
      <right style="medium"/>
      <top style="thin"/>
      <bottom>
        <color indexed="63"/>
      </bottom>
    </border>
    <border>
      <left>
        <color indexed="63"/>
      </left>
      <right style="medium"/>
      <top>
        <color indexed="63"/>
      </top>
      <bottom style="thin"/>
    </border>
    <border>
      <left>
        <color indexed="63"/>
      </left>
      <right style="medium"/>
      <top style="thin"/>
      <bottom style="thin"/>
    </border>
    <border>
      <left style="medium"/>
      <right>
        <color indexed="63"/>
      </right>
      <top style="medium"/>
      <bottom>
        <color indexed="63"/>
      </bottom>
    </border>
    <border>
      <left style="medium"/>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medium"/>
      <bottom style="medium"/>
    </border>
    <border>
      <left style="thin"/>
      <right style="thin"/>
      <top style="medium"/>
      <bottom style="medium"/>
    </border>
    <border>
      <left style="medium"/>
      <right style="medium"/>
      <top>
        <color indexed="63"/>
      </top>
      <bottom>
        <color indexed="63"/>
      </bottom>
    </border>
    <border>
      <left style="medium"/>
      <right style="medium"/>
      <top style="medium"/>
      <bottom>
        <color indexed="63"/>
      </bottom>
    </border>
    <border>
      <left style="medium"/>
      <right style="thin"/>
      <top style="medium"/>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style="thin"/>
    </border>
    <border>
      <left style="thin"/>
      <right style="medium"/>
      <top style="medium"/>
      <bottom style="thin"/>
    </border>
    <border>
      <left style="medium"/>
      <right style="thin"/>
      <top style="thin"/>
      <bottom style="medium"/>
    </border>
    <border>
      <left style="thin"/>
      <right style="thin"/>
      <top style="thin"/>
      <bottom style="medium"/>
    </border>
    <border>
      <left>
        <color indexed="63"/>
      </left>
      <right style="thin"/>
      <top style="medium"/>
      <bottom style="thin"/>
    </border>
    <border>
      <left>
        <color indexed="63"/>
      </left>
      <right style="medium"/>
      <top style="thin"/>
      <bottom style="medium"/>
    </border>
    <border>
      <left>
        <color indexed="63"/>
      </left>
      <right style="thin"/>
      <top style="medium"/>
      <bottom>
        <color indexed="63"/>
      </bottom>
    </border>
    <border>
      <left>
        <color indexed="63"/>
      </left>
      <right style="thin"/>
      <top>
        <color indexed="63"/>
      </top>
      <bottom style="medium"/>
    </border>
    <border>
      <left style="thin"/>
      <right style="thin"/>
      <top style="medium"/>
      <bottom style="thin"/>
    </border>
    <border>
      <left style="thin"/>
      <right style="medium"/>
      <top style="medium"/>
      <bottom>
        <color indexed="63"/>
      </bottom>
    </border>
    <border>
      <left style="thin"/>
      <right style="thin"/>
      <top style="medium"/>
      <bottom>
        <color indexed="63"/>
      </bottom>
    </border>
    <border>
      <left style="thin"/>
      <right>
        <color indexed="63"/>
      </right>
      <top>
        <color indexed="63"/>
      </top>
      <bottom style="thin"/>
    </border>
    <border>
      <left>
        <color indexed="63"/>
      </left>
      <right style="medium"/>
      <top style="thin"/>
      <bottom>
        <color indexed="63"/>
      </bottom>
    </border>
    <border>
      <left style="medium"/>
      <right style="medium"/>
      <top style="thin"/>
      <bottom style="thin"/>
    </border>
    <border>
      <left style="medium"/>
      <right style="medium"/>
      <top>
        <color indexed="63"/>
      </top>
      <bottom style="medium"/>
    </border>
    <border>
      <left style="thin"/>
      <right style="medium"/>
      <top>
        <color indexed="63"/>
      </top>
      <bottom style="thin"/>
    </border>
    <border>
      <left style="thin"/>
      <right style="medium"/>
      <top style="thin"/>
      <bottom style="medium"/>
    </border>
    <border>
      <left>
        <color indexed="63"/>
      </left>
      <right style="thin"/>
      <top style="thin"/>
      <bottom style="medium"/>
    </border>
    <border>
      <left style="thin"/>
      <right>
        <color indexed="63"/>
      </right>
      <top style="medium"/>
      <bottom style="thin"/>
    </border>
    <border>
      <left>
        <color indexed="63"/>
      </left>
      <right style="medium"/>
      <top style="medium"/>
      <bottom style="thin"/>
    </border>
    <border>
      <left style="thin"/>
      <right>
        <color indexed="63"/>
      </right>
      <top style="medium"/>
      <bottom>
        <color indexed="63"/>
      </bottom>
    </border>
    <border>
      <left style="thin"/>
      <right>
        <color indexed="63"/>
      </right>
      <top>
        <color indexed="63"/>
      </top>
      <bottom style="medium"/>
    </border>
    <border>
      <left style="thin"/>
      <right>
        <color indexed="63"/>
      </right>
      <top style="medium"/>
      <bottom style="medium"/>
    </border>
    <border>
      <left style="medium"/>
      <right>
        <color indexed="63"/>
      </right>
      <top style="medium"/>
      <bottom style="thin"/>
    </border>
    <border>
      <left style="medium"/>
      <right>
        <color indexed="63"/>
      </right>
      <top style="thin"/>
      <bottom>
        <color indexed="63"/>
      </bottom>
    </border>
    <border>
      <left>
        <color indexed="63"/>
      </left>
      <right>
        <color indexed="63"/>
      </right>
      <top style="thin"/>
      <bottom style="medium"/>
    </border>
    <border>
      <left style="thin"/>
      <right style="thin"/>
      <top>
        <color indexed="63"/>
      </top>
      <bottom>
        <color indexed="63"/>
      </bottom>
    </border>
    <border>
      <left style="medium"/>
      <right style="medium"/>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cellStyleXfs>
  <cellXfs count="721">
    <xf numFmtId="0" fontId="0" fillId="0" borderId="0" xfId="0" applyAlignment="1">
      <alignment/>
    </xf>
    <xf numFmtId="164" fontId="5" fillId="2" borderId="1" xfId="0" applyNumberFormat="1" applyFont="1" applyFill="1" applyBorder="1" applyAlignment="1" applyProtection="1">
      <alignment horizontal="right" vertical="center"/>
      <protection locked="0"/>
    </xf>
    <xf numFmtId="0" fontId="0" fillId="0" borderId="0" xfId="0" applyNumberFormat="1" applyFont="1" applyAlignment="1" applyProtection="1">
      <alignment vertical="center"/>
      <protection/>
    </xf>
    <xf numFmtId="0" fontId="14" fillId="0" borderId="0" xfId="0" applyNumberFormat="1" applyFont="1" applyAlignment="1" applyProtection="1">
      <alignment vertical="center"/>
      <protection/>
    </xf>
    <xf numFmtId="0" fontId="12" fillId="0" borderId="0" xfId="0" applyNumberFormat="1" applyFont="1" applyAlignment="1" applyProtection="1">
      <alignment vertical="center"/>
      <protection/>
    </xf>
    <xf numFmtId="0" fontId="13" fillId="0" borderId="0" xfId="0" applyNumberFormat="1" applyFont="1" applyAlignment="1" applyProtection="1">
      <alignment horizontal="center" vertical="center"/>
      <protection/>
    </xf>
    <xf numFmtId="0" fontId="0" fillId="0" borderId="0" xfId="0" applyNumberFormat="1" applyFont="1" applyBorder="1" applyAlignment="1" applyProtection="1">
      <alignment vertical="center"/>
      <protection/>
    </xf>
    <xf numFmtId="0" fontId="1" fillId="0" borderId="0" xfId="0" applyNumberFormat="1" applyFont="1" applyAlignment="1" applyProtection="1">
      <alignment vertical="center"/>
      <protection/>
    </xf>
    <xf numFmtId="0" fontId="16" fillId="0" borderId="0" xfId="0" applyNumberFormat="1" applyFont="1" applyBorder="1" applyAlignment="1" applyProtection="1">
      <alignment horizontal="center" vertical="center"/>
      <protection/>
    </xf>
    <xf numFmtId="0" fontId="0" fillId="0" borderId="2" xfId="0" applyNumberFormat="1" applyFont="1" applyBorder="1" applyAlignment="1" applyProtection="1">
      <alignment vertical="center"/>
      <protection/>
    </xf>
    <xf numFmtId="0" fontId="0" fillId="0" borderId="0" xfId="0" applyNumberFormat="1" applyFont="1" applyBorder="1" applyAlignment="1" applyProtection="1">
      <alignment vertical="center" wrapText="1"/>
      <protection/>
    </xf>
    <xf numFmtId="0" fontId="0" fillId="0" borderId="3" xfId="0" applyNumberFormat="1" applyFont="1" applyBorder="1" applyAlignment="1" applyProtection="1">
      <alignment vertical="center"/>
      <protection/>
    </xf>
    <xf numFmtId="0" fontId="0" fillId="0" borderId="0" xfId="0" applyNumberFormat="1" applyFont="1" applyAlignment="1" applyProtection="1">
      <alignment horizontal="center" vertical="center" wrapText="1"/>
      <protection/>
    </xf>
    <xf numFmtId="0" fontId="0" fillId="0" borderId="0" xfId="0" applyNumberFormat="1" applyFont="1" applyAlignment="1" applyProtection="1">
      <alignment horizontal="left" vertical="center" indent="1"/>
      <protection/>
    </xf>
    <xf numFmtId="49" fontId="0" fillId="2" borderId="4" xfId="0" applyNumberFormat="1" applyFont="1" applyFill="1" applyBorder="1" applyAlignment="1" applyProtection="1">
      <alignment horizontal="left" vertical="center"/>
      <protection locked="0"/>
    </xf>
    <xf numFmtId="49" fontId="0" fillId="2" borderId="5" xfId="0" applyNumberFormat="1" applyFont="1" applyFill="1" applyBorder="1" applyAlignment="1" applyProtection="1">
      <alignment horizontal="left" vertical="center"/>
      <protection locked="0"/>
    </xf>
    <xf numFmtId="49" fontId="0" fillId="0" borderId="0" xfId="0" applyNumberFormat="1" applyFont="1" applyAlignment="1" applyProtection="1">
      <alignment vertical="center"/>
      <protection hidden="1"/>
    </xf>
    <xf numFmtId="49" fontId="8" fillId="0" borderId="0" xfId="0" applyNumberFormat="1" applyFont="1" applyBorder="1" applyAlignment="1" applyProtection="1">
      <alignment vertical="center"/>
      <protection hidden="1"/>
    </xf>
    <xf numFmtId="49" fontId="0" fillId="0" borderId="0" xfId="0" applyNumberFormat="1" applyFont="1" applyBorder="1" applyAlignment="1" applyProtection="1">
      <alignment vertical="center"/>
      <protection hidden="1"/>
    </xf>
    <xf numFmtId="49" fontId="0" fillId="0" borderId="0" xfId="0" applyNumberFormat="1" applyFont="1" applyFill="1" applyBorder="1" applyAlignment="1" applyProtection="1">
      <alignment horizontal="left" vertical="center"/>
      <protection hidden="1"/>
    </xf>
    <xf numFmtId="49" fontId="0" fillId="0" borderId="0" xfId="0" applyNumberFormat="1" applyFont="1" applyFill="1" applyBorder="1" applyAlignment="1" applyProtection="1">
      <alignment vertical="center"/>
      <protection hidden="1"/>
    </xf>
    <xf numFmtId="49" fontId="0" fillId="0" borderId="0" xfId="0" applyNumberFormat="1" applyBorder="1" applyAlignment="1" applyProtection="1">
      <alignment horizontal="left" vertical="center"/>
      <protection hidden="1"/>
    </xf>
    <xf numFmtId="49" fontId="0" fillId="0" borderId="0" xfId="0" applyNumberFormat="1" applyFont="1" applyFill="1" applyAlignment="1" applyProtection="1">
      <alignment vertical="center"/>
      <protection hidden="1"/>
    </xf>
    <xf numFmtId="49" fontId="0" fillId="0" borderId="6" xfId="0" applyNumberFormat="1" applyFont="1" applyBorder="1" applyAlignment="1" applyProtection="1">
      <alignment vertical="center"/>
      <protection hidden="1"/>
    </xf>
    <xf numFmtId="49" fontId="0" fillId="0" borderId="7" xfId="0" applyNumberFormat="1" applyFont="1" applyBorder="1" applyAlignment="1" applyProtection="1">
      <alignment vertical="center"/>
      <protection hidden="1"/>
    </xf>
    <xf numFmtId="49" fontId="0" fillId="0" borderId="0" xfId="0" applyNumberFormat="1" applyFont="1" applyBorder="1" applyAlignment="1" applyProtection="1">
      <alignment horizontal="left" vertical="center" indent="2"/>
      <protection hidden="1"/>
    </xf>
    <xf numFmtId="49" fontId="0" fillId="0" borderId="0" xfId="0" applyNumberFormat="1" applyFill="1" applyBorder="1" applyAlignment="1" applyProtection="1">
      <alignment horizontal="left" vertical="center"/>
      <protection hidden="1"/>
    </xf>
    <xf numFmtId="49" fontId="0" fillId="0" borderId="8" xfId="0" applyNumberFormat="1" applyFont="1" applyBorder="1" applyAlignment="1" applyProtection="1">
      <alignment vertical="center"/>
      <protection hidden="1"/>
    </xf>
    <xf numFmtId="49" fontId="8" fillId="0" borderId="0" xfId="0" applyNumberFormat="1" applyFont="1" applyBorder="1" applyAlignment="1" applyProtection="1">
      <alignment vertical="center" wrapText="1"/>
      <protection hidden="1"/>
    </xf>
    <xf numFmtId="49" fontId="0" fillId="0" borderId="0" xfId="0" applyNumberFormat="1" applyFont="1" applyBorder="1" applyAlignment="1" applyProtection="1">
      <alignment vertical="center" wrapText="1"/>
      <protection hidden="1"/>
    </xf>
    <xf numFmtId="49" fontId="0" fillId="0" borderId="0" xfId="0" applyNumberFormat="1" applyFont="1" applyAlignment="1" applyProtection="1">
      <alignment vertical="center" wrapText="1"/>
      <protection hidden="1"/>
    </xf>
    <xf numFmtId="0" fontId="1" fillId="0" borderId="0" xfId="0" applyFont="1" applyAlignment="1" applyProtection="1">
      <alignment/>
      <protection/>
    </xf>
    <xf numFmtId="0" fontId="5" fillId="0" borderId="0" xfId="0" applyFont="1" applyAlignment="1" applyProtection="1">
      <alignment/>
      <protection/>
    </xf>
    <xf numFmtId="0" fontId="5" fillId="0" borderId="0" xfId="0" applyFont="1" applyAlignment="1" applyProtection="1">
      <alignment vertical="center"/>
      <protection/>
    </xf>
    <xf numFmtId="0" fontId="5" fillId="0" borderId="0" xfId="0" applyFont="1" applyAlignment="1" applyProtection="1">
      <alignment vertical="center" wrapText="1"/>
      <protection/>
    </xf>
    <xf numFmtId="49" fontId="5" fillId="0" borderId="0" xfId="0" applyNumberFormat="1" applyFont="1" applyAlignment="1" applyProtection="1">
      <alignment vertical="center"/>
      <protection/>
    </xf>
    <xf numFmtId="49" fontId="5" fillId="3" borderId="9" xfId="0" applyNumberFormat="1" applyFont="1" applyFill="1" applyBorder="1" applyAlignment="1" applyProtection="1">
      <alignment horizontal="center" vertical="center" wrapText="1"/>
      <protection/>
    </xf>
    <xf numFmtId="49" fontId="5" fillId="0" borderId="1" xfId="0" applyNumberFormat="1" applyFont="1" applyBorder="1" applyAlignment="1" applyProtection="1">
      <alignment horizontal="center" vertical="center"/>
      <protection/>
    </xf>
    <xf numFmtId="49" fontId="5" fillId="0" borderId="0" xfId="0" applyNumberFormat="1" applyFont="1" applyAlignment="1" applyProtection="1">
      <alignment/>
      <protection/>
    </xf>
    <xf numFmtId="164" fontId="5" fillId="0" borderId="0" xfId="0" applyNumberFormat="1" applyFont="1" applyAlignment="1" applyProtection="1">
      <alignment/>
      <protection/>
    </xf>
    <xf numFmtId="0" fontId="5" fillId="0" borderId="0" xfId="0" applyFont="1" applyAlignment="1" applyProtection="1">
      <alignment wrapText="1"/>
      <protection/>
    </xf>
    <xf numFmtId="0" fontId="11" fillId="3" borderId="9" xfId="0" applyFont="1" applyFill="1" applyBorder="1" applyAlignment="1" applyProtection="1">
      <alignment horizontal="center" vertical="center" wrapText="1"/>
      <protection/>
    </xf>
    <xf numFmtId="49" fontId="11" fillId="3" borderId="9" xfId="0" applyNumberFormat="1" applyFont="1" applyFill="1" applyBorder="1" applyAlignment="1" applyProtection="1">
      <alignment horizontal="center" vertical="center" wrapText="1"/>
      <protection/>
    </xf>
    <xf numFmtId="0" fontId="11" fillId="0" borderId="1" xfId="0" applyFont="1" applyBorder="1" applyAlignment="1" applyProtection="1">
      <alignment horizontal="left" vertical="center"/>
      <protection/>
    </xf>
    <xf numFmtId="0" fontId="6" fillId="0" borderId="10" xfId="0" applyFont="1" applyBorder="1" applyAlignment="1" applyProtection="1">
      <alignment vertical="center" wrapText="1" shrinkToFit="1"/>
      <protection/>
    </xf>
    <xf numFmtId="49" fontId="11" fillId="0" borderId="1" xfId="0" applyNumberFormat="1" applyFont="1" applyBorder="1" applyAlignment="1" applyProtection="1">
      <alignment horizontal="center" vertical="center"/>
      <protection/>
    </xf>
    <xf numFmtId="0" fontId="5" fillId="0" borderId="10" xfId="0" applyFont="1" applyBorder="1" applyAlignment="1" applyProtection="1">
      <alignment vertical="center" wrapText="1" shrinkToFit="1"/>
      <protection/>
    </xf>
    <xf numFmtId="0" fontId="11" fillId="0" borderId="1" xfId="0" applyFont="1" applyBorder="1" applyAlignment="1" applyProtection="1">
      <alignment horizontal="center" vertical="center"/>
      <protection/>
    </xf>
    <xf numFmtId="0" fontId="5" fillId="0" borderId="0" xfId="0" applyFont="1" applyBorder="1" applyAlignment="1" applyProtection="1">
      <alignment/>
      <protection/>
    </xf>
    <xf numFmtId="0" fontId="5" fillId="0" borderId="0" xfId="0" applyFont="1" applyBorder="1" applyAlignment="1" applyProtection="1">
      <alignment wrapText="1"/>
      <protection/>
    </xf>
    <xf numFmtId="0" fontId="5" fillId="3" borderId="9" xfId="0" applyFont="1" applyFill="1" applyBorder="1" applyAlignment="1" applyProtection="1">
      <alignment horizontal="center" vertical="center" wrapText="1"/>
      <protection/>
    </xf>
    <xf numFmtId="0" fontId="5" fillId="0" borderId="0" xfId="0" applyFont="1" applyBorder="1" applyAlignment="1" applyProtection="1">
      <alignment/>
      <protection/>
    </xf>
    <xf numFmtId="0" fontId="11" fillId="0" borderId="11" xfId="0" applyFont="1" applyBorder="1" applyAlignment="1" applyProtection="1">
      <alignment/>
      <protection/>
    </xf>
    <xf numFmtId="0" fontId="11" fillId="0" borderId="0" xfId="0" applyFont="1" applyAlignment="1" applyProtection="1">
      <alignment horizontal="center" vertical="top"/>
      <protection/>
    </xf>
    <xf numFmtId="0" fontId="5" fillId="0" borderId="12" xfId="0" applyFont="1" applyBorder="1" applyAlignment="1" applyProtection="1">
      <alignment horizontal="center" vertical="top"/>
      <protection/>
    </xf>
    <xf numFmtId="0" fontId="19" fillId="0" borderId="1" xfId="0" applyFont="1" applyBorder="1" applyAlignment="1" applyProtection="1">
      <alignment horizontal="center" vertical="top"/>
      <protection/>
    </xf>
    <xf numFmtId="0" fontId="5" fillId="0" borderId="1" xfId="0" applyFont="1" applyBorder="1" applyAlignment="1" applyProtection="1">
      <alignment horizontal="center" vertical="top"/>
      <protection/>
    </xf>
    <xf numFmtId="0" fontId="5" fillId="0" borderId="1" xfId="0" applyFont="1" applyBorder="1" applyAlignment="1" applyProtection="1">
      <alignment horizontal="center" vertical="center"/>
      <protection/>
    </xf>
    <xf numFmtId="0" fontId="5" fillId="0" borderId="1" xfId="0" applyFont="1" applyBorder="1" applyAlignment="1" applyProtection="1">
      <alignment horizontal="center" vertical="center" wrapText="1"/>
      <protection/>
    </xf>
    <xf numFmtId="0" fontId="5" fillId="0" borderId="1" xfId="0" applyFont="1" applyFill="1" applyBorder="1" applyAlignment="1" applyProtection="1">
      <alignment horizontal="center" vertical="center"/>
      <protection/>
    </xf>
    <xf numFmtId="0" fontId="11" fillId="0" borderId="1" xfId="0" applyFont="1" applyFill="1" applyBorder="1" applyAlignment="1" applyProtection="1">
      <alignment horizontal="center" vertical="center"/>
      <protection/>
    </xf>
    <xf numFmtId="0" fontId="19" fillId="0" borderId="1" xfId="0" applyFont="1" applyFill="1" applyBorder="1" applyAlignment="1" applyProtection="1">
      <alignment horizontal="center" vertical="center"/>
      <protection/>
    </xf>
    <xf numFmtId="164" fontId="5" fillId="2" borderId="1" xfId="0" applyNumberFormat="1" applyFont="1" applyFill="1" applyBorder="1" applyAlignment="1" applyProtection="1">
      <alignment horizontal="right" vertical="center" wrapText="1"/>
      <protection locked="0"/>
    </xf>
    <xf numFmtId="49" fontId="0" fillId="0" borderId="0" xfId="0" applyNumberFormat="1" applyFont="1" applyFill="1" applyBorder="1" applyAlignment="1" applyProtection="1">
      <alignment horizontal="left" vertical="center"/>
      <protection/>
    </xf>
    <xf numFmtId="49" fontId="0" fillId="0" borderId="0" xfId="0" applyNumberFormat="1" applyFill="1" applyBorder="1" applyAlignment="1" applyProtection="1">
      <alignment horizontal="left" vertical="center"/>
      <protection/>
    </xf>
    <xf numFmtId="0" fontId="2" fillId="0" borderId="0" xfId="0" applyFont="1" applyBorder="1" applyAlignment="1" applyProtection="1">
      <alignment horizontal="center" vertical="center"/>
      <protection/>
    </xf>
    <xf numFmtId="0" fontId="15" fillId="0" borderId="0" xfId="0" applyNumberFormat="1" applyFont="1" applyBorder="1" applyAlignment="1" applyProtection="1">
      <alignment vertical="center"/>
      <protection/>
    </xf>
    <xf numFmtId="0" fontId="0" fillId="4" borderId="0" xfId="0" applyFill="1" applyBorder="1" applyAlignment="1">
      <alignment/>
    </xf>
    <xf numFmtId="164" fontId="5" fillId="2" borderId="12" xfId="0" applyNumberFormat="1" applyFont="1" applyFill="1" applyBorder="1" applyAlignment="1" applyProtection="1">
      <alignment horizontal="center" vertical="center"/>
      <protection locked="0"/>
    </xf>
    <xf numFmtId="164" fontId="5" fillId="2" borderId="1" xfId="0" applyNumberFormat="1" applyFont="1" applyFill="1" applyBorder="1" applyAlignment="1" applyProtection="1">
      <alignment horizontal="center" vertical="center"/>
      <protection locked="0"/>
    </xf>
    <xf numFmtId="164" fontId="5" fillId="2" borderId="1" xfId="0" applyNumberFormat="1" applyFont="1" applyFill="1" applyBorder="1" applyAlignment="1" applyProtection="1">
      <alignment horizontal="center" vertical="center" wrapText="1"/>
      <protection locked="0"/>
    </xf>
    <xf numFmtId="0" fontId="22" fillId="0" borderId="13" xfId="0" applyFont="1" applyFill="1" applyBorder="1" applyAlignment="1">
      <alignment/>
    </xf>
    <xf numFmtId="0" fontId="22" fillId="0" borderId="4" xfId="0" applyFont="1" applyFill="1" applyBorder="1" applyAlignment="1">
      <alignment/>
    </xf>
    <xf numFmtId="0" fontId="23" fillId="0" borderId="14" xfId="0" applyFont="1" applyBorder="1" applyAlignment="1">
      <alignment/>
    </xf>
    <xf numFmtId="0" fontId="24" fillId="0" borderId="15" xfId="0" applyFont="1" applyBorder="1" applyAlignment="1">
      <alignment/>
    </xf>
    <xf numFmtId="0" fontId="23" fillId="0" borderId="16" xfId="0" applyFont="1" applyBorder="1" applyAlignment="1">
      <alignment/>
    </xf>
    <xf numFmtId="0" fontId="25" fillId="0" borderId="15" xfId="0" applyFont="1" applyBorder="1" applyAlignment="1">
      <alignment/>
    </xf>
    <xf numFmtId="0" fontId="23" fillId="0" borderId="17" xfId="0" applyFont="1" applyBorder="1" applyAlignment="1">
      <alignment/>
    </xf>
    <xf numFmtId="0" fontId="25" fillId="0" borderId="18" xfId="0" applyFont="1" applyBorder="1" applyAlignment="1">
      <alignment/>
    </xf>
    <xf numFmtId="0" fontId="25" fillId="0" borderId="19" xfId="0" applyFont="1" applyBorder="1" applyAlignment="1">
      <alignment/>
    </xf>
    <xf numFmtId="0" fontId="25" fillId="0" borderId="20" xfId="0" applyFont="1" applyBorder="1" applyAlignment="1">
      <alignment/>
    </xf>
    <xf numFmtId="0" fontId="23" fillId="0" borderId="16" xfId="0" applyFont="1" applyFill="1" applyBorder="1" applyAlignment="1">
      <alignment/>
    </xf>
    <xf numFmtId="49" fontId="7" fillId="3" borderId="1" xfId="0" applyNumberFormat="1"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0" fillId="0" borderId="0" xfId="0" applyFill="1" applyBorder="1" applyAlignment="1">
      <alignment vertical="center"/>
    </xf>
    <xf numFmtId="49" fontId="8" fillId="0" borderId="21" xfId="0" applyNumberFormat="1" applyFont="1" applyBorder="1" applyAlignment="1" applyProtection="1">
      <alignment vertical="center"/>
      <protection/>
    </xf>
    <xf numFmtId="49" fontId="17" fillId="0" borderId="0"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8" fillId="0" borderId="0" xfId="0" applyNumberFormat="1" applyFont="1" applyBorder="1" applyAlignment="1" applyProtection="1">
      <alignment vertical="center"/>
      <protection/>
    </xf>
    <xf numFmtId="49" fontId="8" fillId="0" borderId="22" xfId="0" applyNumberFormat="1" applyFont="1" applyBorder="1" applyAlignment="1" applyProtection="1">
      <alignment vertical="center"/>
      <protection/>
    </xf>
    <xf numFmtId="49" fontId="8" fillId="0" borderId="22" xfId="0" applyNumberFormat="1" applyFont="1" applyFill="1" applyBorder="1" applyAlignment="1" applyProtection="1">
      <alignment vertical="center"/>
      <protection/>
    </xf>
    <xf numFmtId="49" fontId="8" fillId="0" borderId="22" xfId="0" applyNumberFormat="1" applyFont="1" applyFill="1" applyBorder="1" applyAlignment="1" applyProtection="1">
      <alignment vertical="center"/>
      <protection/>
    </xf>
    <xf numFmtId="49" fontId="8" fillId="0" borderId="23" xfId="0" applyNumberFormat="1" applyFont="1" applyBorder="1" applyAlignment="1" applyProtection="1">
      <alignment horizontal="left" vertical="center" indent="2"/>
      <protection/>
    </xf>
    <xf numFmtId="49" fontId="8" fillId="0" borderId="24" xfId="0" applyNumberFormat="1" applyFont="1" applyBorder="1" applyAlignment="1" applyProtection="1">
      <alignment horizontal="left" vertical="center" indent="2"/>
      <protection/>
    </xf>
    <xf numFmtId="49" fontId="8" fillId="0" borderId="5" xfId="0" applyNumberFormat="1" applyFont="1" applyBorder="1" applyAlignment="1" applyProtection="1">
      <alignment vertical="center"/>
      <protection/>
    </xf>
    <xf numFmtId="49" fontId="0" fillId="0" borderId="23" xfId="0" applyNumberFormat="1" applyFont="1" applyBorder="1" applyAlignment="1" applyProtection="1">
      <alignment vertical="center"/>
      <protection/>
    </xf>
    <xf numFmtId="49" fontId="0" fillId="0" borderId="24" xfId="0" applyNumberFormat="1" applyFont="1" applyBorder="1" applyAlignment="1" applyProtection="1">
      <alignment vertical="center"/>
      <protection/>
    </xf>
    <xf numFmtId="49" fontId="8" fillId="0" borderId="13" xfId="0" applyNumberFormat="1" applyFont="1" applyBorder="1" applyAlignment="1" applyProtection="1">
      <alignment vertical="center"/>
      <protection/>
    </xf>
    <xf numFmtId="49" fontId="0" fillId="0" borderId="0" xfId="0" applyNumberFormat="1" applyFont="1" applyBorder="1" applyAlignment="1" applyProtection="1">
      <alignment vertical="center"/>
      <protection/>
    </xf>
    <xf numFmtId="49" fontId="8" fillId="0" borderId="13" xfId="0" applyNumberFormat="1" applyFont="1" applyBorder="1" applyAlignment="1" applyProtection="1">
      <alignment horizontal="center" vertical="center" wrapText="1"/>
      <protection/>
    </xf>
    <xf numFmtId="49" fontId="8" fillId="0" borderId="25" xfId="0" applyNumberFormat="1" applyFont="1" applyBorder="1" applyAlignment="1" applyProtection="1">
      <alignment horizontal="center" vertical="center"/>
      <protection/>
    </xf>
    <xf numFmtId="49" fontId="8" fillId="0" borderId="26" xfId="0" applyNumberFormat="1" applyFont="1" applyBorder="1" applyAlignment="1" applyProtection="1">
      <alignment horizontal="center" vertical="center"/>
      <protection/>
    </xf>
    <xf numFmtId="49" fontId="8" fillId="0" borderId="13" xfId="0" applyNumberFormat="1" applyFont="1" applyBorder="1" applyAlignment="1" applyProtection="1">
      <alignment vertical="center" wrapText="1"/>
      <protection/>
    </xf>
    <xf numFmtId="49" fontId="8" fillId="0" borderId="13" xfId="0" applyNumberFormat="1" applyFont="1" applyBorder="1" applyAlignment="1" applyProtection="1">
      <alignment vertical="center" wrapText="1" shrinkToFit="1"/>
      <protection/>
    </xf>
    <xf numFmtId="49" fontId="8" fillId="0" borderId="27" xfId="0" applyNumberFormat="1" applyFont="1" applyBorder="1" applyAlignment="1" applyProtection="1">
      <alignment vertical="center" wrapText="1"/>
      <protection/>
    </xf>
    <xf numFmtId="49" fontId="8" fillId="0" borderId="28" xfId="0" applyNumberFormat="1" applyFont="1" applyBorder="1" applyAlignment="1" applyProtection="1">
      <alignment vertical="center"/>
      <protection/>
    </xf>
    <xf numFmtId="0" fontId="0" fillId="0" borderId="0" xfId="0" applyAlignment="1">
      <alignment/>
    </xf>
    <xf numFmtId="0" fontId="0" fillId="0" borderId="0" xfId="0" applyAlignment="1">
      <alignment vertical="top" wrapText="1"/>
    </xf>
    <xf numFmtId="49" fontId="8" fillId="0" borderId="0" xfId="0" applyNumberFormat="1" applyFont="1" applyFill="1" applyBorder="1" applyAlignment="1" applyProtection="1">
      <alignment vertical="center"/>
      <protection/>
    </xf>
    <xf numFmtId="49" fontId="0" fillId="0" borderId="0" xfId="0" applyNumberFormat="1"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49" fontId="17" fillId="0" borderId="0" xfId="0" applyNumberFormat="1" applyFont="1" applyFill="1" applyBorder="1" applyAlignment="1" applyProtection="1">
      <alignment horizontal="left" vertical="center"/>
      <protection/>
    </xf>
    <xf numFmtId="0" fontId="0" fillId="0" borderId="0" xfId="0" applyBorder="1" applyAlignment="1">
      <alignment vertical="top" wrapText="1"/>
    </xf>
    <xf numFmtId="0" fontId="0" fillId="0" borderId="0" xfId="0" applyNumberFormat="1" applyFont="1" applyBorder="1" applyAlignment="1">
      <alignment vertical="top"/>
    </xf>
    <xf numFmtId="0" fontId="0" fillId="0" borderId="0" xfId="0" applyNumberFormat="1" applyFont="1" applyAlignment="1">
      <alignment vertical="top"/>
    </xf>
    <xf numFmtId="0" fontId="0" fillId="0" borderId="0" xfId="0" applyNumberFormat="1" applyFont="1" applyAlignment="1">
      <alignment/>
    </xf>
    <xf numFmtId="49" fontId="0" fillId="0" borderId="0" xfId="0" applyNumberFormat="1" applyFont="1" applyAlignment="1" applyProtection="1">
      <alignment vertical="top" wrapText="1"/>
      <protection hidden="1"/>
    </xf>
    <xf numFmtId="49" fontId="0" fillId="0" borderId="0" xfId="0" applyNumberFormat="1" applyFont="1" applyFill="1" applyBorder="1" applyAlignment="1" applyProtection="1">
      <alignment horizontal="left" vertical="center"/>
      <protection/>
    </xf>
    <xf numFmtId="49" fontId="0" fillId="0" borderId="0" xfId="0" applyNumberFormat="1" applyFont="1" applyFill="1" applyBorder="1" applyAlignment="1" applyProtection="1">
      <alignment horizontal="left" vertical="center"/>
      <protection hidden="1" locked="0"/>
    </xf>
    <xf numFmtId="49" fontId="8" fillId="0" borderId="4" xfId="0" applyNumberFormat="1" applyFont="1" applyBorder="1" applyAlignment="1" applyProtection="1">
      <alignment horizontal="center" vertical="center" wrapText="1"/>
      <protection/>
    </xf>
    <xf numFmtId="0" fontId="0" fillId="0" borderId="27" xfId="0" applyFill="1" applyBorder="1" applyAlignment="1" applyProtection="1">
      <alignment horizontal="justify" wrapText="1"/>
      <protection/>
    </xf>
    <xf numFmtId="49" fontId="8" fillId="0" borderId="29" xfId="0" applyNumberFormat="1" applyFont="1" applyBorder="1" applyAlignment="1" applyProtection="1">
      <alignment horizontal="center" vertical="center"/>
      <protection/>
    </xf>
    <xf numFmtId="49" fontId="8" fillId="0" borderId="26" xfId="0" applyNumberFormat="1" applyFont="1" applyBorder="1" applyAlignment="1" applyProtection="1">
      <alignment horizontal="center" vertical="top" wrapText="1"/>
      <protection/>
    </xf>
    <xf numFmtId="49" fontId="0" fillId="0" borderId="0" xfId="0" applyNumberFormat="1" applyFont="1" applyFill="1" applyBorder="1" applyAlignment="1" applyProtection="1">
      <alignment horizontal="left" vertical="center" wrapText="1"/>
      <protection locked="0"/>
    </xf>
    <xf numFmtId="49" fontId="0" fillId="0" borderId="0" xfId="0" applyNumberFormat="1" applyFont="1" applyFill="1" applyBorder="1" applyAlignment="1" applyProtection="1">
      <alignment horizontal="left" vertical="center"/>
      <protection locked="0"/>
    </xf>
    <xf numFmtId="0" fontId="0" fillId="0" borderId="0" xfId="0" applyFill="1" applyBorder="1" applyAlignment="1">
      <alignment vertical="top"/>
    </xf>
    <xf numFmtId="0" fontId="0" fillId="0" borderId="0" xfId="0" applyFill="1" applyBorder="1" applyAlignment="1" applyProtection="1">
      <alignment vertical="center"/>
      <protection/>
    </xf>
    <xf numFmtId="0" fontId="0" fillId="0" borderId="0" xfId="0" applyAlignment="1">
      <alignment vertical="center" wrapText="1"/>
    </xf>
    <xf numFmtId="49" fontId="0" fillId="0" borderId="30" xfId="0" applyNumberFormat="1" applyFont="1" applyFill="1" applyBorder="1" applyAlignment="1" applyProtection="1">
      <alignment horizontal="left" vertical="center"/>
      <protection hidden="1" locked="0"/>
    </xf>
    <xf numFmtId="49" fontId="0" fillId="0" borderId="31" xfId="0" applyNumberFormat="1" applyFont="1" applyFill="1" applyBorder="1" applyAlignment="1" applyProtection="1">
      <alignment horizontal="left" vertical="center"/>
      <protection hidden="1" locked="0"/>
    </xf>
    <xf numFmtId="49" fontId="0" fillId="0" borderId="32" xfId="0" applyNumberFormat="1" applyFont="1" applyFill="1" applyBorder="1" applyAlignment="1" applyProtection="1">
      <alignment horizontal="left" vertical="center"/>
      <protection hidden="1" locked="0"/>
    </xf>
    <xf numFmtId="49" fontId="8" fillId="0" borderId="0" xfId="0" applyNumberFormat="1" applyFont="1" applyFill="1" applyBorder="1" applyAlignment="1" applyProtection="1">
      <alignment vertical="center"/>
      <protection/>
    </xf>
    <xf numFmtId="0" fontId="0" fillId="0" borderId="5" xfId="0" applyFont="1" applyBorder="1" applyAlignment="1" applyProtection="1">
      <alignment horizontal="left" vertical="center"/>
      <protection locked="0"/>
    </xf>
    <xf numFmtId="0" fontId="0" fillId="0" borderId="4" xfId="0" applyFont="1" applyBorder="1" applyAlignment="1" applyProtection="1">
      <alignment horizontal="left" vertical="center"/>
      <protection locked="0"/>
    </xf>
    <xf numFmtId="49" fontId="8" fillId="0" borderId="5" xfId="0" applyNumberFormat="1" applyFont="1" applyFill="1" applyBorder="1" applyAlignment="1" applyProtection="1">
      <alignment horizontal="right" vertical="center"/>
      <protection/>
    </xf>
    <xf numFmtId="49" fontId="8" fillId="0" borderId="33" xfId="0" applyNumberFormat="1" applyFont="1" applyFill="1" applyBorder="1" applyAlignment="1" applyProtection="1">
      <alignment horizontal="left" vertical="center"/>
      <protection/>
    </xf>
    <xf numFmtId="49" fontId="8" fillId="0" borderId="34" xfId="0" applyNumberFormat="1"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49" fontId="0" fillId="0" borderId="5" xfId="0" applyNumberFormat="1" applyFont="1" applyBorder="1" applyAlignment="1" applyProtection="1">
      <alignment vertical="center"/>
      <protection/>
    </xf>
    <xf numFmtId="49" fontId="18" fillId="0" borderId="0" xfId="0" applyNumberFormat="1" applyFont="1" applyBorder="1" applyAlignment="1" applyProtection="1">
      <alignment vertical="center"/>
      <protection/>
    </xf>
    <xf numFmtId="49" fontId="18" fillId="0" borderId="0" xfId="0" applyNumberFormat="1" applyFont="1" applyAlignment="1" applyProtection="1">
      <alignment vertical="center"/>
      <protection/>
    </xf>
    <xf numFmtId="49" fontId="11" fillId="0" borderId="1" xfId="0" applyNumberFormat="1" applyFont="1" applyBorder="1" applyAlignment="1" applyProtection="1">
      <alignment horizontal="center" vertical="center"/>
      <protection/>
    </xf>
    <xf numFmtId="164" fontId="6" fillId="0" borderId="0" xfId="0" applyNumberFormat="1" applyFont="1" applyFill="1" applyBorder="1" applyAlignment="1" applyProtection="1">
      <alignment horizontal="right" vertical="center"/>
      <protection/>
    </xf>
    <xf numFmtId="0" fontId="11" fillId="0" borderId="0" xfId="0" applyFont="1" applyBorder="1" applyAlignment="1" applyProtection="1">
      <alignment/>
      <protection/>
    </xf>
    <xf numFmtId="0" fontId="6" fillId="0" borderId="10" xfId="0" applyFont="1" applyBorder="1" applyAlignment="1" applyProtection="1">
      <alignment vertical="center" wrapText="1" shrinkToFit="1"/>
      <protection/>
    </xf>
    <xf numFmtId="0" fontId="5" fillId="0" borderId="1" xfId="0" applyFont="1" applyBorder="1" applyAlignment="1" applyProtection="1">
      <alignment horizontal="left" vertical="center"/>
      <protection/>
    </xf>
    <xf numFmtId="0" fontId="5" fillId="0" borderId="1" xfId="0" applyFont="1" applyBorder="1" applyAlignment="1" applyProtection="1">
      <alignment horizontal="right" vertical="center"/>
      <protection/>
    </xf>
    <xf numFmtId="0" fontId="1" fillId="0" borderId="0" xfId="0" applyNumberFormat="1" applyFont="1" applyBorder="1" applyAlignment="1" applyProtection="1">
      <alignment horizontal="center" vertical="center"/>
      <protection/>
    </xf>
    <xf numFmtId="0" fontId="1" fillId="0" borderId="0" xfId="0" applyNumberFormat="1" applyFont="1" applyBorder="1" applyAlignment="1" applyProtection="1">
      <alignment vertical="center"/>
      <protection/>
    </xf>
    <xf numFmtId="49" fontId="0" fillId="0" borderId="0" xfId="0" applyNumberFormat="1" applyFont="1" applyAlignment="1" applyProtection="1">
      <alignment vertical="center" wrapText="1"/>
      <protection/>
    </xf>
    <xf numFmtId="0" fontId="0" fillId="0" borderId="0" xfId="0" applyBorder="1" applyAlignment="1" applyProtection="1">
      <alignment horizontal="left" vertical="center"/>
      <protection/>
    </xf>
    <xf numFmtId="49" fontId="0" fillId="0" borderId="0" xfId="0" applyNumberFormat="1" applyFont="1" applyBorder="1" applyAlignment="1" applyProtection="1">
      <alignment vertical="center" wrapText="1"/>
      <protection/>
    </xf>
    <xf numFmtId="0" fontId="26" fillId="0" borderId="0" xfId="0" applyFont="1" applyBorder="1" applyAlignment="1" applyProtection="1">
      <alignment horizontal="center" vertical="top" wrapText="1"/>
      <protection/>
    </xf>
    <xf numFmtId="49" fontId="8" fillId="0" borderId="0" xfId="0" applyNumberFormat="1" applyFont="1" applyBorder="1" applyAlignment="1" applyProtection="1">
      <alignment vertical="center" wrapText="1"/>
      <protection/>
    </xf>
    <xf numFmtId="0" fontId="0" fillId="0" borderId="8" xfId="0" applyBorder="1" applyAlignment="1" applyProtection="1">
      <alignment vertical="top" wrapText="1"/>
      <protection/>
    </xf>
    <xf numFmtId="0" fontId="26" fillId="0" borderId="0" xfId="0" applyFont="1" applyBorder="1" applyAlignment="1" applyProtection="1">
      <alignment vertical="top" wrapText="1"/>
      <protection/>
    </xf>
    <xf numFmtId="0" fontId="8" fillId="0" borderId="35" xfId="0" applyNumberFormat="1" applyFont="1" applyBorder="1" applyAlignment="1" applyProtection="1">
      <alignment vertical="top"/>
      <protection/>
    </xf>
    <xf numFmtId="0" fontId="8" fillId="0" borderId="0" xfId="0" applyNumberFormat="1" applyFont="1" applyBorder="1" applyAlignment="1" applyProtection="1">
      <alignment vertical="top"/>
      <protection/>
    </xf>
    <xf numFmtId="0" fontId="8" fillId="0" borderId="8" xfId="0" applyNumberFormat="1" applyFont="1" applyBorder="1" applyAlignment="1" applyProtection="1">
      <alignment vertical="top"/>
      <protection/>
    </xf>
    <xf numFmtId="49" fontId="0" fillId="0" borderId="3" xfId="0" applyNumberFormat="1" applyFont="1" applyBorder="1" applyAlignment="1" applyProtection="1">
      <alignment vertical="center"/>
      <protection/>
    </xf>
    <xf numFmtId="49" fontId="0" fillId="0" borderId="10" xfId="0" applyNumberFormat="1" applyFont="1" applyBorder="1" applyAlignment="1" applyProtection="1">
      <alignment vertical="center"/>
      <protection/>
    </xf>
    <xf numFmtId="49" fontId="0" fillId="0" borderId="36" xfId="0" applyNumberFormat="1" applyFont="1" applyBorder="1" applyAlignment="1" applyProtection="1">
      <alignment vertical="center"/>
      <protection/>
    </xf>
    <xf numFmtId="49" fontId="0" fillId="0" borderId="2" xfId="0" applyNumberFormat="1" applyFont="1" applyBorder="1" applyAlignment="1" applyProtection="1">
      <alignment vertical="center"/>
      <protection/>
    </xf>
    <xf numFmtId="49" fontId="8" fillId="0" borderId="35" xfId="0" applyNumberFormat="1" applyFont="1" applyBorder="1" applyAlignment="1" applyProtection="1">
      <alignment vertical="center"/>
      <protection/>
    </xf>
    <xf numFmtId="49" fontId="0" fillId="0" borderId="8" xfId="0" applyNumberFormat="1" applyFont="1" applyBorder="1" applyAlignment="1" applyProtection="1">
      <alignment vertical="center"/>
      <protection/>
    </xf>
    <xf numFmtId="0" fontId="0" fillId="0" borderId="0" xfId="0" applyBorder="1" applyAlignment="1" applyProtection="1">
      <alignment vertical="top" wrapText="1"/>
      <protection/>
    </xf>
    <xf numFmtId="0" fontId="0" fillId="0" borderId="35" xfId="0" applyBorder="1" applyAlignment="1" applyProtection="1">
      <alignment vertical="top" wrapText="1"/>
      <protection/>
    </xf>
    <xf numFmtId="49" fontId="0" fillId="4" borderId="35" xfId="0" applyNumberFormat="1" applyFill="1" applyBorder="1" applyAlignment="1" applyProtection="1">
      <alignment horizontal="center" vertical="center" wrapText="1"/>
      <protection/>
    </xf>
    <xf numFmtId="49" fontId="0" fillId="4" borderId="0" xfId="0" applyNumberFormat="1" applyFill="1" applyBorder="1" applyAlignment="1" applyProtection="1">
      <alignment vertical="center"/>
      <protection/>
    </xf>
    <xf numFmtId="49" fontId="0" fillId="4" borderId="0" xfId="0" applyNumberFormat="1" applyFont="1" applyFill="1" applyBorder="1" applyAlignment="1" applyProtection="1">
      <alignment horizontal="left" vertical="center" wrapText="1"/>
      <protection/>
    </xf>
    <xf numFmtId="49" fontId="0" fillId="4" borderId="0" xfId="0" applyNumberFormat="1" applyFont="1" applyFill="1" applyBorder="1" applyAlignment="1" applyProtection="1">
      <alignment horizontal="left" vertical="center"/>
      <protection/>
    </xf>
    <xf numFmtId="49" fontId="0" fillId="4" borderId="8" xfId="0" applyNumberFormat="1" applyFont="1" applyFill="1" applyBorder="1" applyAlignment="1" applyProtection="1">
      <alignment horizontal="left" vertical="center"/>
      <protection/>
    </xf>
    <xf numFmtId="49" fontId="0" fillId="0" borderId="0" xfId="0" applyNumberFormat="1" applyFont="1" applyAlignment="1" applyProtection="1">
      <alignment vertical="center" wrapText="1"/>
      <protection locked="0"/>
    </xf>
    <xf numFmtId="49" fontId="0" fillId="0" borderId="0" xfId="0" applyNumberFormat="1" applyFont="1" applyAlignment="1" applyProtection="1">
      <alignment vertical="center"/>
      <protection locked="0"/>
    </xf>
    <xf numFmtId="0" fontId="28" fillId="0" borderId="34" xfId="0" applyFont="1" applyBorder="1" applyAlignment="1" applyProtection="1">
      <alignment/>
      <protection locked="0"/>
    </xf>
    <xf numFmtId="0" fontId="28" fillId="0" borderId="36" xfId="0" applyFont="1" applyBorder="1" applyAlignment="1" applyProtection="1">
      <alignment/>
      <protection locked="0"/>
    </xf>
    <xf numFmtId="0" fontId="28" fillId="0" borderId="2" xfId="0" applyFont="1" applyBorder="1" applyAlignment="1" applyProtection="1">
      <alignment/>
      <protection locked="0"/>
    </xf>
    <xf numFmtId="0" fontId="28" fillId="0" borderId="35" xfId="0" applyFont="1" applyBorder="1" applyAlignment="1" applyProtection="1">
      <alignment/>
      <protection locked="0"/>
    </xf>
    <xf numFmtId="0" fontId="28" fillId="0" borderId="0" xfId="0" applyFont="1" applyBorder="1" applyAlignment="1" applyProtection="1">
      <alignment/>
      <protection locked="0"/>
    </xf>
    <xf numFmtId="0" fontId="28" fillId="0" borderId="8" xfId="0" applyFont="1" applyBorder="1" applyAlignment="1" applyProtection="1">
      <alignment/>
      <protection locked="0"/>
    </xf>
    <xf numFmtId="49" fontId="28" fillId="0" borderId="35" xfId="0" applyNumberFormat="1" applyFont="1" applyBorder="1" applyAlignment="1" applyProtection="1">
      <alignment vertical="center"/>
      <protection locked="0"/>
    </xf>
    <xf numFmtId="49" fontId="28" fillId="0" borderId="0" xfId="0" applyNumberFormat="1" applyFont="1" applyBorder="1" applyAlignment="1" applyProtection="1">
      <alignment vertical="center"/>
      <protection locked="0"/>
    </xf>
    <xf numFmtId="49" fontId="28" fillId="0" borderId="8" xfId="0" applyNumberFormat="1" applyFont="1" applyBorder="1" applyAlignment="1" applyProtection="1">
      <alignment vertical="center"/>
      <protection locked="0"/>
    </xf>
    <xf numFmtId="49" fontId="28" fillId="0" borderId="0" xfId="0" applyNumberFormat="1" applyFont="1" applyFill="1" applyBorder="1" applyAlignment="1" applyProtection="1">
      <alignment vertical="center"/>
      <protection locked="0"/>
    </xf>
    <xf numFmtId="49" fontId="0" fillId="2" borderId="13" xfId="0" applyNumberFormat="1" applyFont="1" applyFill="1" applyBorder="1" applyAlignment="1" applyProtection="1">
      <alignment vertical="center"/>
      <protection locked="0"/>
    </xf>
    <xf numFmtId="49" fontId="17" fillId="0" borderId="35" xfId="0" applyNumberFormat="1" applyFont="1" applyBorder="1" applyAlignment="1" applyProtection="1">
      <alignment vertical="top" wrapText="1"/>
      <protection/>
    </xf>
    <xf numFmtId="49" fontId="17" fillId="0" borderId="0" xfId="0" applyNumberFormat="1" applyFont="1" applyBorder="1" applyAlignment="1" applyProtection="1">
      <alignment vertical="top" wrapText="1"/>
      <protection/>
    </xf>
    <xf numFmtId="49" fontId="17" fillId="0" borderId="8" xfId="0" applyNumberFormat="1" applyFont="1" applyBorder="1" applyAlignment="1" applyProtection="1">
      <alignment vertical="top" wrapText="1"/>
      <protection/>
    </xf>
    <xf numFmtId="49" fontId="8" fillId="0" borderId="35" xfId="0" applyNumberFormat="1" applyFont="1" applyBorder="1" applyAlignment="1" applyProtection="1">
      <alignment vertical="top" wrapText="1"/>
      <protection/>
    </xf>
    <xf numFmtId="49" fontId="8" fillId="0" borderId="0" xfId="0" applyNumberFormat="1" applyFont="1" applyBorder="1" applyAlignment="1" applyProtection="1">
      <alignment vertical="top" wrapText="1"/>
      <protection/>
    </xf>
    <xf numFmtId="49" fontId="8" fillId="0" borderId="8" xfId="0" applyNumberFormat="1" applyFont="1" applyBorder="1" applyAlignment="1" applyProtection="1">
      <alignment vertical="top" wrapText="1"/>
      <protection/>
    </xf>
    <xf numFmtId="49" fontId="15" fillId="0" borderId="0" xfId="0" applyNumberFormat="1" applyFont="1" applyFill="1" applyBorder="1" applyAlignment="1" applyProtection="1">
      <alignment vertical="center"/>
      <protection/>
    </xf>
    <xf numFmtId="0" fontId="0" fillId="0" borderId="0" xfId="0" applyAlignment="1" applyProtection="1">
      <alignment vertical="top"/>
      <protection/>
    </xf>
    <xf numFmtId="49" fontId="30" fillId="0" borderId="0" xfId="0" applyNumberFormat="1" applyFont="1" applyAlignment="1" applyProtection="1">
      <alignment vertical="center" wrapText="1"/>
      <protection/>
    </xf>
    <xf numFmtId="0" fontId="13" fillId="0" borderId="0" xfId="0" applyNumberFormat="1" applyFont="1" applyFill="1" applyBorder="1" applyAlignment="1" applyProtection="1">
      <alignment horizontal="left" vertical="center"/>
      <protection/>
    </xf>
    <xf numFmtId="49" fontId="0" fillId="2" borderId="4" xfId="0" applyNumberFormat="1" applyFont="1" applyFill="1" applyBorder="1" applyAlignment="1" applyProtection="1">
      <alignment vertical="center"/>
      <protection locked="0"/>
    </xf>
    <xf numFmtId="49" fontId="0" fillId="2" borderId="13" xfId="0" applyNumberFormat="1" applyFont="1" applyFill="1" applyBorder="1" applyAlignment="1" applyProtection="1">
      <alignment vertical="center" wrapText="1"/>
      <protection locked="0"/>
    </xf>
    <xf numFmtId="49" fontId="0" fillId="2" borderId="37" xfId="0" applyNumberFormat="1" applyFont="1" applyFill="1" applyBorder="1" applyAlignment="1" applyProtection="1">
      <alignment horizontal="left" vertical="center"/>
      <protection locked="0"/>
    </xf>
    <xf numFmtId="49" fontId="0" fillId="2" borderId="12" xfId="0" applyNumberFormat="1" applyFont="1" applyFill="1" applyBorder="1" applyAlignment="1" applyProtection="1">
      <alignment horizontal="left" vertical="center"/>
      <protection locked="0"/>
    </xf>
    <xf numFmtId="49" fontId="0" fillId="2" borderId="1" xfId="0" applyNumberFormat="1" applyFont="1" applyFill="1" applyBorder="1" applyAlignment="1" applyProtection="1">
      <alignment horizontal="left" vertical="center"/>
      <protection locked="0"/>
    </xf>
    <xf numFmtId="49" fontId="0" fillId="2" borderId="38" xfId="0" applyNumberFormat="1" applyFont="1" applyFill="1" applyBorder="1" applyAlignment="1" applyProtection="1">
      <alignment horizontal="left" vertical="center"/>
      <protection locked="0"/>
    </xf>
    <xf numFmtId="49" fontId="0" fillId="2" borderId="10" xfId="0" applyNumberFormat="1" applyFont="1" applyFill="1" applyBorder="1" applyAlignment="1" applyProtection="1">
      <alignment horizontal="left" vertical="center"/>
      <protection locked="0"/>
    </xf>
    <xf numFmtId="49" fontId="0" fillId="2" borderId="15" xfId="0" applyNumberFormat="1" applyFont="1" applyFill="1" applyBorder="1" applyAlignment="1" applyProtection="1">
      <alignment horizontal="left" vertical="center"/>
      <protection locked="0"/>
    </xf>
    <xf numFmtId="49" fontId="0" fillId="2" borderId="14" xfId="0" applyNumberFormat="1" applyFont="1" applyFill="1" applyBorder="1" applyAlignment="1" applyProtection="1">
      <alignment horizontal="left" vertical="center"/>
      <protection locked="0"/>
    </xf>
    <xf numFmtId="49" fontId="0" fillId="2" borderId="16" xfId="0" applyNumberFormat="1" applyFont="1" applyFill="1" applyBorder="1" applyAlignment="1" applyProtection="1">
      <alignment horizontal="left" vertical="center"/>
      <protection locked="0"/>
    </xf>
    <xf numFmtId="49" fontId="0" fillId="2" borderId="39" xfId="0" applyNumberFormat="1" applyFont="1" applyFill="1" applyBorder="1" applyAlignment="1" applyProtection="1">
      <alignment horizontal="left" vertical="center"/>
      <protection locked="0"/>
    </xf>
    <xf numFmtId="49" fontId="0" fillId="2" borderId="40" xfId="0" applyNumberFormat="1" applyFont="1" applyFill="1" applyBorder="1" applyAlignment="1" applyProtection="1">
      <alignment horizontal="left" vertical="center"/>
      <protection locked="0"/>
    </xf>
    <xf numFmtId="49" fontId="0" fillId="2" borderId="41" xfId="0" applyNumberFormat="1" applyFont="1" applyFill="1" applyBorder="1" applyAlignment="1" applyProtection="1">
      <alignment vertical="center"/>
      <protection locked="0"/>
    </xf>
    <xf numFmtId="49" fontId="0" fillId="2" borderId="41" xfId="0" applyNumberFormat="1" applyFont="1" applyFill="1" applyBorder="1" applyAlignment="1" applyProtection="1">
      <alignment vertical="center" wrapText="1"/>
      <protection locked="0"/>
    </xf>
    <xf numFmtId="49" fontId="0" fillId="2" borderId="10" xfId="0" applyNumberFormat="1" applyFont="1" applyFill="1" applyBorder="1" applyAlignment="1" applyProtection="1">
      <alignment vertical="center"/>
      <protection locked="0"/>
    </xf>
    <xf numFmtId="49" fontId="0" fillId="2" borderId="10" xfId="0" applyNumberFormat="1" applyFont="1" applyFill="1" applyBorder="1" applyAlignment="1" applyProtection="1">
      <alignment vertical="center" wrapText="1"/>
      <protection locked="0"/>
    </xf>
    <xf numFmtId="49" fontId="0" fillId="2" borderId="1" xfId="0" applyNumberFormat="1" applyFont="1" applyFill="1" applyBorder="1" applyAlignment="1" applyProtection="1">
      <alignment vertical="center" wrapText="1"/>
      <protection locked="0"/>
    </xf>
    <xf numFmtId="49" fontId="0" fillId="2" borderId="2" xfId="0" applyNumberFormat="1" applyFont="1" applyFill="1" applyBorder="1" applyAlignment="1" applyProtection="1">
      <alignment vertical="center"/>
      <protection locked="0"/>
    </xf>
    <xf numFmtId="49" fontId="0" fillId="2" borderId="2" xfId="0" applyNumberFormat="1" applyFont="1" applyFill="1" applyBorder="1" applyAlignment="1" applyProtection="1">
      <alignment vertical="center" wrapText="1"/>
      <protection locked="0"/>
    </xf>
    <xf numFmtId="164" fontId="5" fillId="5" borderId="1" xfId="0" applyNumberFormat="1" applyFont="1" applyFill="1" applyBorder="1" applyAlignment="1" applyProtection="1">
      <alignment horizontal="center" vertical="center"/>
      <protection locked="0"/>
    </xf>
    <xf numFmtId="164" fontId="5" fillId="5" borderId="1" xfId="0" applyNumberFormat="1" applyFont="1" applyFill="1" applyBorder="1" applyAlignment="1" applyProtection="1">
      <alignment horizontal="center" vertical="center" wrapText="1"/>
      <protection locked="0"/>
    </xf>
    <xf numFmtId="164" fontId="11" fillId="5" borderId="1" xfId="0" applyNumberFormat="1" applyFont="1" applyFill="1" applyBorder="1" applyAlignment="1" applyProtection="1">
      <alignment horizontal="right" vertical="center"/>
      <protection locked="0"/>
    </xf>
    <xf numFmtId="164" fontId="5" fillId="5" borderId="1" xfId="0" applyNumberFormat="1" applyFont="1" applyFill="1" applyBorder="1" applyAlignment="1" applyProtection="1">
      <alignment horizontal="right" vertical="center"/>
      <protection locked="0"/>
    </xf>
    <xf numFmtId="164" fontId="11" fillId="2" borderId="1" xfId="0" applyNumberFormat="1" applyFont="1" applyFill="1" applyBorder="1" applyAlignment="1" applyProtection="1">
      <alignment horizontal="center" vertical="center"/>
      <protection locked="0"/>
    </xf>
    <xf numFmtId="164" fontId="6" fillId="5" borderId="1" xfId="0" applyNumberFormat="1" applyFont="1" applyFill="1" applyBorder="1" applyAlignment="1" applyProtection="1">
      <alignment horizontal="center" vertical="center"/>
      <protection locked="0"/>
    </xf>
    <xf numFmtId="164" fontId="11" fillId="2" borderId="1" xfId="0" applyNumberFormat="1" applyFont="1" applyFill="1" applyBorder="1" applyAlignment="1" applyProtection="1">
      <alignment horizontal="center" vertical="center"/>
      <protection locked="0"/>
    </xf>
    <xf numFmtId="164" fontId="6" fillId="5" borderId="1" xfId="0" applyNumberFormat="1" applyFont="1" applyFill="1" applyBorder="1" applyAlignment="1" applyProtection="1">
      <alignment horizontal="center" vertical="center"/>
      <protection locked="0"/>
    </xf>
    <xf numFmtId="164" fontId="5" fillId="0" borderId="0" xfId="0" applyNumberFormat="1" applyFont="1" applyFill="1" applyBorder="1" applyAlignment="1" applyProtection="1">
      <alignment horizontal="center" vertical="center"/>
      <protection locked="0"/>
    </xf>
    <xf numFmtId="164" fontId="6" fillId="0" borderId="0" xfId="0" applyNumberFormat="1" applyFont="1" applyFill="1" applyBorder="1" applyAlignment="1" applyProtection="1">
      <alignment horizontal="center" vertical="center"/>
      <protection locked="0"/>
    </xf>
    <xf numFmtId="164" fontId="6" fillId="2" borderId="1" xfId="0" applyNumberFormat="1" applyFont="1" applyFill="1" applyBorder="1" applyAlignment="1" applyProtection="1">
      <alignment horizontal="center" vertical="center"/>
      <protection locked="0"/>
    </xf>
    <xf numFmtId="164" fontId="11" fillId="0" borderId="0" xfId="0" applyNumberFormat="1" applyFont="1" applyFill="1" applyBorder="1" applyAlignment="1" applyProtection="1">
      <alignment horizontal="center" vertical="center"/>
      <protection locked="0"/>
    </xf>
    <xf numFmtId="164" fontId="6" fillId="0" borderId="0" xfId="0" applyNumberFormat="1" applyFont="1" applyFill="1" applyBorder="1" applyAlignment="1" applyProtection="1">
      <alignment horizontal="center" vertical="center"/>
      <protection locked="0"/>
    </xf>
    <xf numFmtId="0" fontId="11" fillId="0" borderId="0" xfId="0" applyFont="1" applyAlignment="1" applyProtection="1">
      <alignment/>
      <protection/>
    </xf>
    <xf numFmtId="0" fontId="0" fillId="0" borderId="0" xfId="0" applyNumberFormat="1" applyFont="1" applyBorder="1" applyAlignment="1" applyProtection="1">
      <alignment horizontal="center" vertical="center" wrapText="1"/>
      <protection/>
    </xf>
    <xf numFmtId="0" fontId="5" fillId="0" borderId="0" xfId="0" applyFont="1" applyFill="1" applyBorder="1" applyAlignment="1" applyProtection="1">
      <alignment/>
      <protection/>
    </xf>
    <xf numFmtId="0" fontId="23" fillId="0" borderId="39" xfId="0" applyFont="1" applyFill="1" applyBorder="1" applyAlignment="1">
      <alignment/>
    </xf>
    <xf numFmtId="0" fontId="25" fillId="0" borderId="42" xfId="0" applyFont="1" applyBorder="1" applyAlignment="1">
      <alignment/>
    </xf>
    <xf numFmtId="2" fontId="0" fillId="2" borderId="43" xfId="0" applyNumberFormat="1" applyFont="1" applyFill="1" applyBorder="1" applyAlignment="1" applyProtection="1">
      <alignment horizontal="left" vertical="top" wrapText="1"/>
      <protection locked="0"/>
    </xf>
    <xf numFmtId="164" fontId="11" fillId="5" borderId="1" xfId="0" applyNumberFormat="1" applyFont="1" applyFill="1" applyBorder="1" applyAlignment="1" applyProtection="1">
      <alignment horizontal="center" vertical="center"/>
      <protection locked="0"/>
    </xf>
    <xf numFmtId="2" fontId="0" fillId="2" borderId="8" xfId="0" applyNumberFormat="1" applyFont="1" applyFill="1" applyBorder="1" applyAlignment="1" applyProtection="1">
      <alignment horizontal="left" vertical="top" wrapText="1"/>
      <protection locked="0"/>
    </xf>
    <xf numFmtId="2" fontId="0" fillId="2" borderId="44" xfId="0" applyNumberFormat="1" applyFont="1" applyFill="1" applyBorder="1" applyAlignment="1" applyProtection="1">
      <alignment horizontal="left" vertical="top" wrapText="1"/>
      <protection locked="0"/>
    </xf>
    <xf numFmtId="0" fontId="0" fillId="2" borderId="0" xfId="0" applyFill="1" applyBorder="1" applyAlignment="1" applyProtection="1">
      <alignment wrapText="1"/>
      <protection locked="0"/>
    </xf>
    <xf numFmtId="0" fontId="0" fillId="2" borderId="6" xfId="0" applyFill="1" applyBorder="1" applyAlignment="1" applyProtection="1">
      <alignment horizontal="left" vertical="top" wrapText="1"/>
      <protection locked="0"/>
    </xf>
    <xf numFmtId="0" fontId="0" fillId="2" borderId="7" xfId="0" applyFill="1" applyBorder="1" applyAlignment="1" applyProtection="1">
      <alignment horizontal="left" vertical="top" wrapText="1"/>
      <protection locked="0"/>
    </xf>
    <xf numFmtId="2" fontId="0" fillId="0" borderId="31" xfId="0" applyNumberFormat="1" applyBorder="1" applyAlignment="1" applyProtection="1">
      <alignment vertical="top" wrapText="1"/>
      <protection locked="0"/>
    </xf>
    <xf numFmtId="2" fontId="0" fillId="0" borderId="32" xfId="0" applyNumberFormat="1" applyBorder="1" applyAlignment="1" applyProtection="1">
      <alignment vertical="top" wrapText="1"/>
      <protection locked="0"/>
    </xf>
    <xf numFmtId="49" fontId="8" fillId="0" borderId="6" xfId="0" applyNumberFormat="1" applyFont="1" applyFill="1" applyBorder="1" applyAlignment="1" applyProtection="1">
      <alignment horizontal="left" vertical="top" wrapText="1"/>
      <protection/>
    </xf>
    <xf numFmtId="0" fontId="0" fillId="0" borderId="6" xfId="0" applyBorder="1" applyAlignment="1" applyProtection="1">
      <alignment wrapText="1"/>
      <protection/>
    </xf>
    <xf numFmtId="0" fontId="0" fillId="0" borderId="0" xfId="0" applyBorder="1" applyAlignment="1" applyProtection="1">
      <alignment wrapText="1"/>
      <protection/>
    </xf>
    <xf numFmtId="2" fontId="0" fillId="0" borderId="0" xfId="0" applyNumberFormat="1" applyBorder="1" applyAlignment="1" applyProtection="1">
      <alignment vertical="top" wrapText="1"/>
      <protection locked="0"/>
    </xf>
    <xf numFmtId="2" fontId="0" fillId="0" borderId="30" xfId="0" applyNumberFormat="1" applyBorder="1" applyAlignment="1" applyProtection="1">
      <alignment vertical="top" wrapText="1"/>
      <protection locked="0"/>
    </xf>
    <xf numFmtId="0" fontId="0" fillId="0" borderId="10" xfId="0" applyBorder="1" applyAlignment="1" applyProtection="1">
      <alignment vertical="center"/>
      <protection locked="0"/>
    </xf>
    <xf numFmtId="49" fontId="8" fillId="0" borderId="21" xfId="0" applyNumberFormat="1" applyFont="1" applyBorder="1" applyAlignment="1" applyProtection="1">
      <alignment vertical="center"/>
      <protection/>
    </xf>
    <xf numFmtId="0" fontId="0" fillId="0" borderId="23" xfId="0" applyBorder="1" applyAlignment="1" applyProtection="1">
      <alignment vertical="center"/>
      <protection/>
    </xf>
    <xf numFmtId="0" fontId="0" fillId="0" borderId="24" xfId="0" applyBorder="1" applyAlignment="1" applyProtection="1">
      <alignment vertical="center"/>
      <protection/>
    </xf>
    <xf numFmtId="2" fontId="0" fillId="2" borderId="6" xfId="0" applyNumberFormat="1" applyFont="1" applyFill="1" applyBorder="1" applyAlignment="1" applyProtection="1">
      <alignment horizontal="left" vertical="top" wrapText="1"/>
      <protection locked="0"/>
    </xf>
    <xf numFmtId="2" fontId="0" fillId="2" borderId="6" xfId="0" applyNumberFormat="1" applyFill="1" applyBorder="1" applyAlignment="1" applyProtection="1">
      <alignment horizontal="left" vertical="top" wrapText="1"/>
      <protection locked="0"/>
    </xf>
    <xf numFmtId="2" fontId="0" fillId="2" borderId="7" xfId="0" applyNumberFormat="1" applyFill="1" applyBorder="1" applyAlignment="1" applyProtection="1">
      <alignment horizontal="left" vertical="top" wrapText="1"/>
      <protection locked="0"/>
    </xf>
    <xf numFmtId="49" fontId="0" fillId="2" borderId="33" xfId="0" applyNumberFormat="1" applyFont="1" applyFill="1" applyBorder="1" applyAlignment="1" applyProtection="1">
      <alignment vertical="center"/>
      <protection locked="0"/>
    </xf>
    <xf numFmtId="49" fontId="0" fillId="2" borderId="3" xfId="0" applyNumberFormat="1" applyFont="1" applyFill="1" applyBorder="1" applyAlignment="1" applyProtection="1">
      <alignment vertical="center"/>
      <protection locked="0"/>
    </xf>
    <xf numFmtId="0" fontId="0" fillId="0" borderId="23" xfId="0" applyBorder="1" applyAlignment="1" applyProtection="1">
      <alignment horizontal="justify" wrapText="1"/>
      <protection/>
    </xf>
    <xf numFmtId="0" fontId="0" fillId="0" borderId="8" xfId="0" applyBorder="1" applyAlignment="1" applyProtection="1">
      <alignment horizontal="justify" wrapText="1"/>
      <protection/>
    </xf>
    <xf numFmtId="49" fontId="8" fillId="0" borderId="41" xfId="0" applyNumberFormat="1" applyFont="1" applyBorder="1" applyAlignment="1" applyProtection="1">
      <alignment vertical="center"/>
      <protection/>
    </xf>
    <xf numFmtId="49" fontId="8" fillId="0" borderId="45" xfId="0" applyNumberFormat="1" applyFont="1" applyBorder="1" applyAlignment="1" applyProtection="1">
      <alignment vertical="center"/>
      <protection/>
    </xf>
    <xf numFmtId="2" fontId="0" fillId="0" borderId="21" xfId="0" applyNumberFormat="1" applyFont="1" applyBorder="1" applyAlignment="1" applyProtection="1">
      <alignment horizontal="justify" vertical="top" wrapText="1"/>
      <protection/>
    </xf>
    <xf numFmtId="0" fontId="0" fillId="0" borderId="43" xfId="0" applyBorder="1" applyAlignment="1" applyProtection="1">
      <alignment horizontal="justify" wrapText="1"/>
      <protection/>
    </xf>
    <xf numFmtId="0" fontId="0" fillId="0" borderId="46" xfId="0" applyBorder="1" applyAlignment="1" applyProtection="1">
      <alignment vertical="center" wrapText="1"/>
      <protection/>
    </xf>
    <xf numFmtId="49" fontId="8" fillId="0" borderId="47" xfId="0" applyNumberFormat="1" applyFont="1" applyBorder="1" applyAlignment="1" applyProtection="1">
      <alignment vertical="center"/>
      <protection/>
    </xf>
    <xf numFmtId="49" fontId="0" fillId="0" borderId="47" xfId="0" applyNumberFormat="1" applyFont="1" applyBorder="1" applyAlignment="1" applyProtection="1">
      <alignment vertical="center" wrapText="1"/>
      <protection/>
    </xf>
    <xf numFmtId="0" fontId="0" fillId="0" borderId="43" xfId="0" applyBorder="1" applyAlignment="1" applyProtection="1">
      <alignment vertical="center" wrapText="1"/>
      <protection/>
    </xf>
    <xf numFmtId="0" fontId="0" fillId="2" borderId="31" xfId="0" applyFill="1" applyBorder="1" applyAlignment="1" applyProtection="1">
      <alignment vertical="top" wrapText="1"/>
      <protection locked="0"/>
    </xf>
    <xf numFmtId="0" fontId="0" fillId="2" borderId="32" xfId="0" applyFill="1" applyBorder="1" applyAlignment="1" applyProtection="1">
      <alignment vertical="top" wrapText="1"/>
      <protection locked="0"/>
    </xf>
    <xf numFmtId="49" fontId="0" fillId="0" borderId="45" xfId="0" applyNumberFormat="1" applyFont="1" applyBorder="1" applyAlignment="1" applyProtection="1">
      <alignment vertical="center" wrapText="1"/>
      <protection/>
    </xf>
    <xf numFmtId="0" fontId="0" fillId="0" borderId="38" xfId="0" applyBorder="1" applyAlignment="1" applyProtection="1">
      <alignment vertical="center" wrapText="1"/>
      <protection/>
    </xf>
    <xf numFmtId="49" fontId="8" fillId="0" borderId="21" xfId="0" applyNumberFormat="1" applyFont="1" applyBorder="1" applyAlignment="1" applyProtection="1">
      <alignment vertical="center" wrapText="1"/>
      <protection/>
    </xf>
    <xf numFmtId="0" fontId="0" fillId="2" borderId="0" xfId="0" applyFill="1" applyAlignment="1" applyProtection="1">
      <alignment vertical="top" wrapText="1"/>
      <protection locked="0"/>
    </xf>
    <xf numFmtId="0" fontId="0" fillId="2" borderId="30" xfId="0" applyFill="1" applyBorder="1" applyAlignment="1" applyProtection="1">
      <alignment vertical="top" wrapText="1"/>
      <protection locked="0"/>
    </xf>
    <xf numFmtId="49" fontId="18" fillId="0" borderId="0" xfId="0" applyNumberFormat="1" applyFont="1" applyBorder="1" applyAlignment="1" applyProtection="1">
      <alignment vertical="center"/>
      <protection/>
    </xf>
    <xf numFmtId="49" fontId="13" fillId="0" borderId="0" xfId="0" applyNumberFormat="1" applyFont="1" applyBorder="1" applyAlignment="1" applyProtection="1">
      <alignment vertical="center"/>
      <protection/>
    </xf>
    <xf numFmtId="49" fontId="0" fillId="2" borderId="5" xfId="0" applyNumberFormat="1" applyFont="1" applyFill="1" applyBorder="1" applyAlignment="1" applyProtection="1">
      <alignment horizontal="left" vertical="center"/>
      <protection locked="0"/>
    </xf>
    <xf numFmtId="49" fontId="0" fillId="2" borderId="4" xfId="0" applyNumberFormat="1" applyFont="1" applyFill="1" applyBorder="1" applyAlignment="1" applyProtection="1">
      <alignment horizontal="left" vertical="center"/>
      <protection locked="0"/>
    </xf>
    <xf numFmtId="49" fontId="0" fillId="0" borderId="6" xfId="0" applyNumberFormat="1" applyFont="1" applyBorder="1" applyAlignment="1" applyProtection="1">
      <alignment vertical="center"/>
      <protection hidden="1"/>
    </xf>
    <xf numFmtId="0" fontId="13" fillId="0" borderId="0" xfId="0" applyFont="1" applyBorder="1" applyAlignment="1" applyProtection="1">
      <alignment horizontal="center" vertical="top" wrapText="1"/>
      <protection/>
    </xf>
    <xf numFmtId="0" fontId="0" fillId="0" borderId="0" xfId="0" applyAlignment="1" applyProtection="1">
      <alignment horizontal="center" wrapText="1"/>
      <protection/>
    </xf>
    <xf numFmtId="49" fontId="8" fillId="0" borderId="10" xfId="0" applyNumberFormat="1" applyFont="1" applyBorder="1" applyAlignment="1" applyProtection="1">
      <alignment vertical="center"/>
      <protection/>
    </xf>
    <xf numFmtId="49" fontId="8" fillId="0" borderId="1" xfId="0" applyNumberFormat="1" applyFont="1" applyBorder="1" applyAlignment="1" applyProtection="1">
      <alignment vertical="center"/>
      <protection/>
    </xf>
    <xf numFmtId="49" fontId="0" fillId="0" borderId="1" xfId="0" applyNumberFormat="1" applyFont="1" applyBorder="1" applyAlignment="1" applyProtection="1">
      <alignment vertical="center" wrapText="1"/>
      <protection/>
    </xf>
    <xf numFmtId="0" fontId="0" fillId="0" borderId="15" xfId="0" applyBorder="1" applyAlignment="1" applyProtection="1">
      <alignment vertical="center" wrapText="1"/>
      <protection/>
    </xf>
    <xf numFmtId="49" fontId="13" fillId="0" borderId="0" xfId="0" applyNumberFormat="1" applyFont="1" applyFill="1" applyBorder="1" applyAlignment="1" applyProtection="1">
      <alignment horizontal="center" vertical="center"/>
      <protection/>
    </xf>
    <xf numFmtId="0" fontId="0" fillId="0" borderId="0" xfId="0" applyAlignment="1" applyProtection="1">
      <alignment vertical="center"/>
      <protection/>
    </xf>
    <xf numFmtId="0" fontId="8" fillId="0" borderId="31" xfId="0" applyFont="1" applyBorder="1" applyAlignment="1" applyProtection="1">
      <alignment wrapText="1"/>
      <protection/>
    </xf>
    <xf numFmtId="0" fontId="0" fillId="0" borderId="31" xfId="0" applyBorder="1" applyAlignment="1">
      <alignment wrapText="1"/>
    </xf>
    <xf numFmtId="49" fontId="8" fillId="0" borderId="22" xfId="0" applyNumberFormat="1" applyFont="1" applyBorder="1" applyAlignment="1" applyProtection="1">
      <alignment vertical="center"/>
      <protection/>
    </xf>
    <xf numFmtId="49" fontId="8" fillId="0" borderId="5" xfId="0" applyNumberFormat="1" applyFont="1" applyBorder="1" applyAlignment="1" applyProtection="1">
      <alignment vertical="center"/>
      <protection/>
    </xf>
    <xf numFmtId="49" fontId="8" fillId="0" borderId="34" xfId="0" applyNumberFormat="1" applyFont="1" applyFill="1" applyBorder="1" applyAlignment="1" applyProtection="1">
      <alignment horizontal="left" vertical="center" wrapText="1"/>
      <protection/>
    </xf>
    <xf numFmtId="0" fontId="0" fillId="0" borderId="36" xfId="0" applyBorder="1" applyAlignment="1">
      <alignment vertical="center" wrapText="1"/>
    </xf>
    <xf numFmtId="0" fontId="0" fillId="0" borderId="48" xfId="0" applyBorder="1" applyAlignment="1">
      <alignment vertical="center" wrapText="1"/>
    </xf>
    <xf numFmtId="0" fontId="0" fillId="0" borderId="11" xfId="0" applyBorder="1" applyAlignment="1">
      <alignment vertical="center" wrapText="1"/>
    </xf>
    <xf numFmtId="0" fontId="0" fillId="2" borderId="36" xfId="0" applyFont="1" applyFill="1" applyBorder="1" applyAlignment="1" applyProtection="1">
      <alignment horizontal="left" vertical="center" wrapText="1"/>
      <protection locked="0"/>
    </xf>
    <xf numFmtId="0" fontId="0" fillId="2" borderId="49" xfId="0" applyFont="1" applyFill="1" applyBorder="1" applyAlignment="1" applyProtection="1">
      <alignment horizontal="left" vertical="center" wrapText="1"/>
      <protection locked="0"/>
    </xf>
    <xf numFmtId="0" fontId="0" fillId="2" borderId="11" xfId="0" applyFont="1" applyFill="1" applyBorder="1" applyAlignment="1" applyProtection="1">
      <alignment wrapText="1"/>
      <protection locked="0"/>
    </xf>
    <xf numFmtId="0" fontId="0" fillId="2" borderId="19" xfId="0" applyFont="1" applyFill="1" applyBorder="1" applyAlignment="1" applyProtection="1">
      <alignment wrapText="1"/>
      <protection locked="0"/>
    </xf>
    <xf numFmtId="0" fontId="0" fillId="2" borderId="6" xfId="0" applyFill="1" applyBorder="1" applyAlignment="1" applyProtection="1">
      <alignment vertical="top" wrapText="1"/>
      <protection locked="0"/>
    </xf>
    <xf numFmtId="0" fontId="0" fillId="2" borderId="7" xfId="0" applyFill="1" applyBorder="1" applyAlignment="1" applyProtection="1">
      <alignment vertical="top" wrapText="1"/>
      <protection locked="0"/>
    </xf>
    <xf numFmtId="0" fontId="0" fillId="2" borderId="30" xfId="0" applyFill="1" applyBorder="1" applyAlignment="1" applyProtection="1">
      <alignment wrapText="1"/>
      <protection locked="0"/>
    </xf>
    <xf numFmtId="49" fontId="8" fillId="0" borderId="21" xfId="0" applyNumberFormat="1" applyFont="1" applyBorder="1" applyAlignment="1" applyProtection="1">
      <alignment vertical="top" wrapText="1"/>
      <protection/>
    </xf>
    <xf numFmtId="0" fontId="0" fillId="0" borderId="23" xfId="0" applyBorder="1" applyAlignment="1">
      <alignment wrapText="1"/>
    </xf>
    <xf numFmtId="0" fontId="0" fillId="0" borderId="24" xfId="0" applyBorder="1" applyAlignment="1">
      <alignment wrapText="1"/>
    </xf>
    <xf numFmtId="49" fontId="0" fillId="2" borderId="33" xfId="0" applyNumberFormat="1" applyFont="1" applyFill="1" applyBorder="1" applyAlignment="1" applyProtection="1">
      <alignment vertical="center" wrapText="1"/>
      <protection locked="0"/>
    </xf>
    <xf numFmtId="49" fontId="0" fillId="2" borderId="3" xfId="0" applyNumberFormat="1" applyFont="1" applyFill="1" applyBorder="1" applyAlignment="1" applyProtection="1">
      <alignment vertical="center" wrapText="1"/>
      <protection locked="0"/>
    </xf>
    <xf numFmtId="49" fontId="0" fillId="2" borderId="20" xfId="0" applyNumberFormat="1" applyFont="1" applyFill="1" applyBorder="1" applyAlignment="1" applyProtection="1">
      <alignment vertical="center" wrapText="1"/>
      <protection locked="0"/>
    </xf>
    <xf numFmtId="49" fontId="0" fillId="2" borderId="1" xfId="0" applyNumberFormat="1" applyFont="1" applyFill="1" applyBorder="1" applyAlignment="1" applyProtection="1">
      <alignment vertical="center" wrapText="1"/>
      <protection locked="0"/>
    </xf>
    <xf numFmtId="49" fontId="0" fillId="2" borderId="15" xfId="0" applyNumberFormat="1" applyFont="1" applyFill="1" applyBorder="1" applyAlignment="1" applyProtection="1">
      <alignment vertical="center" wrapText="1"/>
      <protection locked="0"/>
    </xf>
    <xf numFmtId="49" fontId="13" fillId="0" borderId="0" xfId="0" applyNumberFormat="1" applyFont="1" applyAlignment="1" applyProtection="1">
      <alignment vertical="top" wrapText="1"/>
      <protection/>
    </xf>
    <xf numFmtId="0" fontId="0" fillId="0" borderId="0" xfId="0" applyAlignment="1" applyProtection="1">
      <alignment vertical="top" wrapText="1"/>
      <protection/>
    </xf>
    <xf numFmtId="0" fontId="0" fillId="2" borderId="36" xfId="0" applyNumberFormat="1" applyFill="1" applyBorder="1" applyAlignment="1" applyProtection="1">
      <alignment vertical="top" wrapText="1"/>
      <protection locked="0"/>
    </xf>
    <xf numFmtId="0" fontId="0" fillId="2" borderId="0" xfId="0" applyNumberFormat="1" applyFill="1" applyBorder="1" applyAlignment="1" applyProtection="1">
      <alignment vertical="top" wrapText="1"/>
      <protection locked="0"/>
    </xf>
    <xf numFmtId="49" fontId="0" fillId="2" borderId="10" xfId="0" applyNumberFormat="1" applyFill="1" applyBorder="1" applyAlignment="1" applyProtection="1">
      <alignment vertical="center" wrapText="1"/>
      <protection locked="0"/>
    </xf>
    <xf numFmtId="49" fontId="8" fillId="0" borderId="50" xfId="0" applyNumberFormat="1" applyFont="1" applyBorder="1" applyAlignment="1" applyProtection="1">
      <alignment vertical="center"/>
      <protection/>
    </xf>
    <xf numFmtId="49" fontId="0" fillId="0" borderId="50" xfId="0" applyNumberFormat="1" applyBorder="1" applyAlignment="1" applyProtection="1">
      <alignment vertical="center"/>
      <protection/>
    </xf>
    <xf numFmtId="49" fontId="0" fillId="2" borderId="10" xfId="0" applyNumberFormat="1" applyFont="1" applyFill="1" applyBorder="1" applyAlignment="1" applyProtection="1">
      <alignment vertical="center" wrapText="1"/>
      <protection locked="0"/>
    </xf>
    <xf numFmtId="49" fontId="0" fillId="2" borderId="1" xfId="0" applyNumberFormat="1" applyFill="1" applyBorder="1" applyAlignment="1" applyProtection="1">
      <alignment vertical="center" wrapText="1"/>
      <protection locked="0"/>
    </xf>
    <xf numFmtId="49" fontId="0" fillId="2" borderId="15" xfId="0" applyNumberFormat="1" applyFill="1" applyBorder="1" applyAlignment="1" applyProtection="1">
      <alignment vertical="center" wrapText="1"/>
      <protection locked="0"/>
    </xf>
    <xf numFmtId="49" fontId="8" fillId="0" borderId="33" xfId="0" applyNumberFormat="1" applyFont="1" applyFill="1" applyBorder="1" applyAlignment="1" applyProtection="1">
      <alignment horizontal="left" vertical="center" wrapText="1"/>
      <protection/>
    </xf>
    <xf numFmtId="0" fontId="8" fillId="0" borderId="3" xfId="0" applyFont="1" applyBorder="1" applyAlignment="1" applyProtection="1">
      <alignment vertical="center" wrapText="1"/>
      <protection/>
    </xf>
    <xf numFmtId="0" fontId="8" fillId="0" borderId="10" xfId="0" applyFont="1" applyBorder="1" applyAlignment="1" applyProtection="1">
      <alignment vertical="center" wrapText="1"/>
      <protection/>
    </xf>
    <xf numFmtId="49" fontId="8" fillId="0" borderId="27" xfId="0" applyNumberFormat="1" applyFont="1" applyBorder="1" applyAlignment="1" applyProtection="1">
      <alignment vertical="center" wrapText="1"/>
      <protection/>
    </xf>
    <xf numFmtId="49" fontId="0" fillId="0" borderId="51" xfId="0" applyNumberFormat="1" applyBorder="1" applyAlignment="1" applyProtection="1">
      <alignment vertical="center" wrapText="1"/>
      <protection/>
    </xf>
    <xf numFmtId="49" fontId="0" fillId="2" borderId="12" xfId="0" applyNumberFormat="1" applyFill="1" applyBorder="1" applyAlignment="1" applyProtection="1">
      <alignment vertical="center" wrapText="1"/>
      <protection locked="0"/>
    </xf>
    <xf numFmtId="49" fontId="0" fillId="2" borderId="40" xfId="0" applyNumberFormat="1" applyFill="1" applyBorder="1" applyAlignment="1" applyProtection="1">
      <alignment vertical="center" wrapText="1"/>
      <protection locked="0"/>
    </xf>
    <xf numFmtId="0" fontId="26" fillId="0" borderId="48" xfId="0" applyFont="1" applyFill="1" applyBorder="1" applyAlignment="1" applyProtection="1">
      <alignment vertical="top" wrapText="1"/>
      <protection/>
    </xf>
    <xf numFmtId="0" fontId="0" fillId="0" borderId="11" xfId="0" applyBorder="1" applyAlignment="1" applyProtection="1">
      <alignment wrapText="1"/>
      <protection/>
    </xf>
    <xf numFmtId="0" fontId="0" fillId="0" borderId="37" xfId="0" applyBorder="1" applyAlignment="1" applyProtection="1">
      <alignment wrapText="1"/>
      <protection/>
    </xf>
    <xf numFmtId="49" fontId="0" fillId="2" borderId="52" xfId="0" applyNumberFormat="1" applyFill="1" applyBorder="1" applyAlignment="1" applyProtection="1">
      <alignment vertical="center" wrapText="1"/>
      <protection locked="0"/>
    </xf>
    <xf numFmtId="49" fontId="0" fillId="2" borderId="53" xfId="0" applyNumberFormat="1" applyFill="1" applyBorder="1" applyAlignment="1" applyProtection="1">
      <alignment vertical="center" wrapText="1"/>
      <protection locked="0"/>
    </xf>
    <xf numFmtId="49" fontId="0" fillId="2" borderId="37" xfId="0" applyNumberFormat="1" applyFill="1" applyBorder="1" applyAlignment="1" applyProtection="1">
      <alignment vertical="center" wrapText="1"/>
      <protection locked="0"/>
    </xf>
    <xf numFmtId="49" fontId="0" fillId="2" borderId="54" xfId="0" applyNumberFormat="1" applyFill="1" applyBorder="1" applyAlignment="1" applyProtection="1">
      <alignment vertical="center" wrapText="1"/>
      <protection locked="0"/>
    </xf>
    <xf numFmtId="49" fontId="0" fillId="2" borderId="55" xfId="0" applyNumberFormat="1" applyFont="1" applyFill="1" applyBorder="1" applyAlignment="1" applyProtection="1">
      <alignment vertical="center" wrapText="1"/>
      <protection locked="0"/>
    </xf>
    <xf numFmtId="49" fontId="0" fillId="2" borderId="56" xfId="0" applyNumberFormat="1" applyFont="1" applyFill="1" applyBorder="1" applyAlignment="1" applyProtection="1">
      <alignment vertical="center" wrapText="1"/>
      <protection locked="0"/>
    </xf>
    <xf numFmtId="49" fontId="3" fillId="2" borderId="5" xfId="17" applyNumberFormat="1" applyFill="1"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4" xfId="0" applyBorder="1" applyAlignment="1" applyProtection="1">
      <alignment horizontal="left" vertical="center"/>
      <protection locked="0"/>
    </xf>
    <xf numFmtId="49" fontId="0" fillId="2" borderId="31" xfId="0" applyNumberFormat="1" applyFont="1" applyFill="1" applyBorder="1" applyAlignment="1" applyProtection="1">
      <alignment horizontal="left" vertical="center"/>
      <protection locked="0"/>
    </xf>
    <xf numFmtId="0" fontId="0" fillId="0" borderId="31" xfId="0" applyBorder="1" applyAlignment="1" applyProtection="1">
      <alignment horizontal="left" vertical="center"/>
      <protection locked="0"/>
    </xf>
    <xf numFmtId="0" fontId="0" fillId="0" borderId="32" xfId="0" applyBorder="1" applyAlignment="1" applyProtection="1">
      <alignment horizontal="left" vertical="center"/>
      <protection locked="0"/>
    </xf>
    <xf numFmtId="49" fontId="0" fillId="2" borderId="0" xfId="0" applyNumberFormat="1" applyFont="1" applyFill="1"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30" xfId="0" applyBorder="1" applyAlignment="1" applyProtection="1">
      <alignment horizontal="left" vertical="center"/>
      <protection locked="0"/>
    </xf>
    <xf numFmtId="49" fontId="0" fillId="2" borderId="40" xfId="0" applyNumberFormat="1" applyFont="1" applyFill="1" applyBorder="1" applyAlignment="1" applyProtection="1">
      <alignment horizontal="left" vertical="center"/>
      <protection locked="0"/>
    </xf>
    <xf numFmtId="49" fontId="0" fillId="2" borderId="53" xfId="0" applyNumberFormat="1" applyFont="1" applyFill="1" applyBorder="1" applyAlignment="1" applyProtection="1">
      <alignment horizontal="left" vertical="center"/>
      <protection locked="0"/>
    </xf>
    <xf numFmtId="49" fontId="0" fillId="2" borderId="1" xfId="0" applyNumberFormat="1" applyFont="1" applyFill="1" applyBorder="1" applyAlignment="1" applyProtection="1">
      <alignment horizontal="left" vertical="center"/>
      <protection locked="0"/>
    </xf>
    <xf numFmtId="49" fontId="0" fillId="2" borderId="15" xfId="0" applyNumberFormat="1" applyFont="1" applyFill="1" applyBorder="1" applyAlignment="1" applyProtection="1">
      <alignment horizontal="left" vertical="center"/>
      <protection locked="0"/>
    </xf>
    <xf numFmtId="49" fontId="0" fillId="2" borderId="10" xfId="0" applyNumberFormat="1" applyFont="1" applyFill="1" applyBorder="1" applyAlignment="1" applyProtection="1">
      <alignment horizontal="left" vertical="center"/>
      <protection locked="0"/>
    </xf>
    <xf numFmtId="49" fontId="0" fillId="0" borderId="6" xfId="0" applyNumberFormat="1" applyFont="1" applyBorder="1" applyAlignment="1" applyProtection="1">
      <alignment vertical="top" wrapText="1"/>
      <protection/>
    </xf>
    <xf numFmtId="0" fontId="0" fillId="0" borderId="6" xfId="0" applyBorder="1" applyAlignment="1" applyProtection="1">
      <alignment vertical="top" wrapText="1"/>
      <protection/>
    </xf>
    <xf numFmtId="0" fontId="0" fillId="0" borderId="24" xfId="0" applyBorder="1" applyAlignment="1" applyProtection="1">
      <alignment vertical="top" wrapText="1"/>
      <protection/>
    </xf>
    <xf numFmtId="0" fontId="0" fillId="0" borderId="31" xfId="0" applyBorder="1" applyAlignment="1" applyProtection="1">
      <alignment vertical="top" wrapText="1"/>
      <protection/>
    </xf>
    <xf numFmtId="49" fontId="0" fillId="2" borderId="28" xfId="0" applyNumberFormat="1" applyFont="1" applyFill="1" applyBorder="1" applyAlignment="1" applyProtection="1">
      <alignment vertical="center"/>
      <protection locked="0"/>
    </xf>
    <xf numFmtId="0" fontId="0" fillId="0" borderId="51" xfId="0" applyBorder="1" applyAlignment="1" applyProtection="1">
      <alignment vertical="center"/>
      <protection locked="0"/>
    </xf>
    <xf numFmtId="49" fontId="0" fillId="2" borderId="41" xfId="0" applyNumberFormat="1" applyFont="1" applyFill="1" applyBorder="1" applyAlignment="1" applyProtection="1">
      <alignment vertical="center" wrapText="1"/>
      <protection locked="0"/>
    </xf>
    <xf numFmtId="49" fontId="0" fillId="2" borderId="34" xfId="0" applyNumberFormat="1" applyFont="1" applyFill="1" applyBorder="1" applyAlignment="1" applyProtection="1">
      <alignment vertical="center" wrapText="1"/>
      <protection locked="0"/>
    </xf>
    <xf numFmtId="49" fontId="0" fillId="2" borderId="2" xfId="0" applyNumberFormat="1" applyFont="1" applyFill="1" applyBorder="1" applyAlignment="1" applyProtection="1">
      <alignment vertical="center" wrapText="1"/>
      <protection locked="0"/>
    </xf>
    <xf numFmtId="49" fontId="0" fillId="2" borderId="49" xfId="0" applyNumberFormat="1" applyFont="1" applyFill="1" applyBorder="1" applyAlignment="1" applyProtection="1">
      <alignment vertical="center" wrapText="1"/>
      <protection locked="0"/>
    </xf>
    <xf numFmtId="49" fontId="0" fillId="0" borderId="40" xfId="0" applyNumberFormat="1" applyFont="1" applyBorder="1" applyAlignment="1" applyProtection="1">
      <alignment vertical="center"/>
      <protection/>
    </xf>
    <xf numFmtId="0" fontId="0" fillId="0" borderId="53" xfId="0" applyBorder="1" applyAlignment="1" applyProtection="1">
      <alignment vertical="center"/>
      <protection/>
    </xf>
    <xf numFmtId="0" fontId="0" fillId="0" borderId="0" xfId="0" applyBorder="1" applyAlignment="1" applyProtection="1">
      <alignment horizontal="left" vertical="top" wrapText="1"/>
      <protection/>
    </xf>
    <xf numFmtId="0" fontId="0" fillId="0" borderId="0" xfId="0" applyBorder="1" applyAlignment="1" applyProtection="1">
      <alignment/>
      <protection/>
    </xf>
    <xf numFmtId="49" fontId="0" fillId="0" borderId="6" xfId="0" applyNumberFormat="1" applyFont="1" applyBorder="1" applyAlignment="1" applyProtection="1">
      <alignment vertical="center"/>
      <protection/>
    </xf>
    <xf numFmtId="49" fontId="0" fillId="0" borderId="7" xfId="0" applyNumberFormat="1" applyFont="1" applyBorder="1" applyAlignment="1" applyProtection="1">
      <alignment vertical="center"/>
      <protection/>
    </xf>
    <xf numFmtId="49" fontId="0" fillId="0" borderId="57" xfId="0" applyNumberFormat="1" applyFont="1" applyBorder="1" applyAlignment="1" applyProtection="1">
      <alignment vertical="center" wrapText="1"/>
      <protection/>
    </xf>
    <xf numFmtId="0" fontId="0" fillId="0" borderId="6" xfId="0" applyBorder="1" applyAlignment="1" applyProtection="1">
      <alignment vertical="center" wrapText="1"/>
      <protection/>
    </xf>
    <xf numFmtId="0" fontId="0" fillId="0" borderId="7" xfId="0" applyBorder="1" applyAlignment="1" applyProtection="1">
      <alignment vertical="center" wrapText="1"/>
      <protection/>
    </xf>
    <xf numFmtId="0" fontId="0" fillId="0" borderId="48" xfId="0" applyBorder="1" applyAlignment="1" applyProtection="1">
      <alignment vertical="center" wrapText="1"/>
      <protection/>
    </xf>
    <xf numFmtId="0" fontId="0" fillId="0" borderId="11" xfId="0" applyBorder="1" applyAlignment="1" applyProtection="1">
      <alignment vertical="center" wrapText="1"/>
      <protection/>
    </xf>
    <xf numFmtId="0" fontId="0" fillId="0" borderId="19" xfId="0" applyBorder="1" applyAlignment="1" applyProtection="1">
      <alignment vertical="center" wrapText="1"/>
      <protection/>
    </xf>
    <xf numFmtId="49" fontId="8" fillId="0" borderId="10" xfId="0" applyNumberFormat="1" applyFont="1" applyBorder="1" applyAlignment="1" applyProtection="1">
      <alignment vertical="center" wrapText="1"/>
      <protection/>
    </xf>
    <xf numFmtId="49" fontId="8" fillId="0" borderId="1" xfId="0" applyNumberFormat="1" applyFont="1" applyBorder="1" applyAlignment="1" applyProtection="1">
      <alignment vertical="center" wrapText="1"/>
      <protection/>
    </xf>
    <xf numFmtId="49" fontId="0" fillId="0" borderId="1" xfId="0" applyNumberFormat="1" applyFont="1" applyBorder="1" applyAlignment="1" applyProtection="1">
      <alignment vertical="center"/>
      <protection/>
    </xf>
    <xf numFmtId="0" fontId="0" fillId="0" borderId="15" xfId="0" applyBorder="1" applyAlignment="1" applyProtection="1">
      <alignment vertical="center"/>
      <protection/>
    </xf>
    <xf numFmtId="0" fontId="18" fillId="0" borderId="0" xfId="0" applyFont="1" applyAlignment="1" applyProtection="1">
      <alignment horizontal="left" vertical="top" wrapText="1"/>
      <protection/>
    </xf>
    <xf numFmtId="0" fontId="13" fillId="0" borderId="0" xfId="0" applyFont="1" applyAlignment="1" applyProtection="1">
      <alignment horizontal="left" vertical="top" wrapText="1"/>
      <protection/>
    </xf>
    <xf numFmtId="0" fontId="0" fillId="0" borderId="0" xfId="0" applyAlignment="1" applyProtection="1">
      <alignment wrapText="1"/>
      <protection/>
    </xf>
    <xf numFmtId="49" fontId="8" fillId="0" borderId="54" xfId="0" applyNumberFormat="1" applyFont="1" applyBorder="1" applyAlignment="1" applyProtection="1">
      <alignment vertical="center" wrapText="1"/>
      <protection/>
    </xf>
    <xf numFmtId="49" fontId="8" fillId="0" borderId="40" xfId="0" applyNumberFormat="1" applyFont="1" applyBorder="1" applyAlignment="1" applyProtection="1">
      <alignment vertical="center" wrapText="1"/>
      <protection/>
    </xf>
    <xf numFmtId="49" fontId="8" fillId="0" borderId="41" xfId="0" applyNumberFormat="1" applyFont="1" applyBorder="1" applyAlignment="1" applyProtection="1">
      <alignment vertical="center" wrapText="1"/>
      <protection/>
    </xf>
    <xf numFmtId="49" fontId="8" fillId="0" borderId="45" xfId="0" applyNumberFormat="1" applyFont="1" applyBorder="1" applyAlignment="1" applyProtection="1">
      <alignment vertical="center" wrapText="1"/>
      <protection/>
    </xf>
    <xf numFmtId="49" fontId="0" fillId="0" borderId="5" xfId="0" applyNumberFormat="1" applyFont="1" applyBorder="1" applyAlignment="1" applyProtection="1">
      <alignment vertical="center"/>
      <protection/>
    </xf>
    <xf numFmtId="0" fontId="0" fillId="0" borderId="5" xfId="0" applyBorder="1" applyAlignment="1" applyProtection="1">
      <alignment vertical="center"/>
      <protection/>
    </xf>
    <xf numFmtId="0" fontId="0" fillId="0" borderId="4" xfId="0" applyBorder="1" applyAlignment="1" applyProtection="1">
      <alignment vertical="center"/>
      <protection/>
    </xf>
    <xf numFmtId="49" fontId="8" fillId="2" borderId="21" xfId="0" applyNumberFormat="1" applyFont="1" applyFill="1" applyBorder="1" applyAlignment="1" applyProtection="1">
      <alignment vertical="top" wrapText="1"/>
      <protection hidden="1" locked="0"/>
    </xf>
    <xf numFmtId="49" fontId="8" fillId="2" borderId="6" xfId="0" applyNumberFormat="1" applyFont="1" applyFill="1" applyBorder="1" applyAlignment="1" applyProtection="1">
      <alignment vertical="top" wrapText="1"/>
      <protection hidden="1" locked="0"/>
    </xf>
    <xf numFmtId="49" fontId="0" fillId="2" borderId="6" xfId="0" applyNumberFormat="1" applyFont="1" applyFill="1" applyBorder="1" applyAlignment="1" applyProtection="1">
      <alignment vertical="top" wrapText="1"/>
      <protection hidden="1" locked="0"/>
    </xf>
    <xf numFmtId="49" fontId="0" fillId="2" borderId="7" xfId="0" applyNumberFormat="1" applyFont="1" applyFill="1" applyBorder="1" applyAlignment="1" applyProtection="1">
      <alignment vertical="top" wrapText="1"/>
      <protection hidden="1" locked="0"/>
    </xf>
    <xf numFmtId="0" fontId="0" fillId="0" borderId="24"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32" xfId="0" applyBorder="1" applyAlignment="1" applyProtection="1">
      <alignment vertical="top" wrapText="1"/>
      <protection locked="0"/>
    </xf>
    <xf numFmtId="49" fontId="26" fillId="0" borderId="23" xfId="0" applyNumberFormat="1" applyFont="1" applyBorder="1" applyAlignment="1" applyProtection="1">
      <alignment vertical="center" wrapText="1"/>
      <protection/>
    </xf>
    <xf numFmtId="0" fontId="26" fillId="0" borderId="8" xfId="0" applyFont="1" applyBorder="1" applyAlignment="1" applyProtection="1">
      <alignment vertical="center" wrapText="1"/>
      <protection/>
    </xf>
    <xf numFmtId="0" fontId="26" fillId="0" borderId="23" xfId="0" applyFont="1" applyBorder="1" applyAlignment="1" applyProtection="1">
      <alignment vertical="center" wrapText="1"/>
      <protection/>
    </xf>
    <xf numFmtId="0" fontId="26" fillId="0" borderId="24" xfId="0" applyFont="1" applyBorder="1" applyAlignment="1" applyProtection="1">
      <alignment vertical="center" wrapText="1"/>
      <protection/>
    </xf>
    <xf numFmtId="0" fontId="26" fillId="0" borderId="44" xfId="0" applyFont="1" applyBorder="1" applyAlignment="1" applyProtection="1">
      <alignment vertical="center" wrapText="1"/>
      <protection/>
    </xf>
    <xf numFmtId="0" fontId="0" fillId="0" borderId="23" xfId="0" applyNumberFormat="1" applyBorder="1" applyAlignment="1" applyProtection="1">
      <alignment horizontal="justify" vertical="top" wrapText="1"/>
      <protection/>
    </xf>
    <xf numFmtId="0" fontId="0" fillId="0" borderId="8" xfId="0" applyBorder="1" applyAlignment="1" applyProtection="1">
      <alignment vertical="top" wrapText="1"/>
      <protection/>
    </xf>
    <xf numFmtId="0" fontId="0" fillId="0" borderId="23" xfId="0" applyBorder="1" applyAlignment="1" applyProtection="1">
      <alignment vertical="top" wrapText="1"/>
      <protection/>
    </xf>
    <xf numFmtId="49" fontId="8" fillId="0" borderId="33" xfId="0" applyNumberFormat="1" applyFont="1" applyFill="1" applyBorder="1" applyAlignment="1" applyProtection="1">
      <alignment horizontal="left" vertical="top" wrapText="1"/>
      <protection/>
    </xf>
    <xf numFmtId="0" fontId="8" fillId="0" borderId="3" xfId="0" applyFont="1" applyBorder="1" applyAlignment="1" applyProtection="1">
      <alignment vertical="top" wrapText="1"/>
      <protection/>
    </xf>
    <xf numFmtId="0" fontId="8" fillId="0" borderId="10" xfId="0" applyFont="1" applyBorder="1" applyAlignment="1" applyProtection="1">
      <alignment vertical="top" wrapText="1"/>
      <protection/>
    </xf>
    <xf numFmtId="0" fontId="0" fillId="0" borderId="35" xfId="0" applyBorder="1" applyAlignment="1" applyProtection="1">
      <alignment vertical="top" wrapText="1"/>
      <protection/>
    </xf>
    <xf numFmtId="0" fontId="0" fillId="0" borderId="0" xfId="0" applyBorder="1" applyAlignment="1" applyProtection="1">
      <alignment vertical="top" wrapText="1"/>
      <protection/>
    </xf>
    <xf numFmtId="0" fontId="0" fillId="2" borderId="0" xfId="0" applyNumberFormat="1" applyFill="1" applyAlignment="1" applyProtection="1">
      <alignment vertical="top" wrapText="1"/>
      <protection locked="0"/>
    </xf>
    <xf numFmtId="0" fontId="8" fillId="0" borderId="33" xfId="0" applyNumberFormat="1" applyFont="1" applyBorder="1" applyAlignment="1" applyProtection="1">
      <alignment vertical="top" wrapText="1"/>
      <protection/>
    </xf>
    <xf numFmtId="0" fontId="8" fillId="0" borderId="3" xfId="0" applyNumberFormat="1" applyFont="1" applyBorder="1" applyAlignment="1" applyProtection="1">
      <alignment vertical="top" wrapText="1"/>
      <protection/>
    </xf>
    <xf numFmtId="0" fontId="8" fillId="0" borderId="10" xfId="0" applyNumberFormat="1" applyFont="1" applyBorder="1" applyAlignment="1" applyProtection="1">
      <alignment vertical="top" wrapText="1"/>
      <protection/>
    </xf>
    <xf numFmtId="49" fontId="8" fillId="0" borderId="33" xfId="0" applyNumberFormat="1" applyFont="1" applyBorder="1" applyAlignment="1" applyProtection="1">
      <alignment vertical="top" wrapText="1"/>
      <protection/>
    </xf>
    <xf numFmtId="49" fontId="8" fillId="0" borderId="3" xfId="0" applyNumberFormat="1" applyFont="1" applyBorder="1" applyAlignment="1" applyProtection="1">
      <alignment vertical="top" wrapText="1"/>
      <protection/>
    </xf>
    <xf numFmtId="49" fontId="8" fillId="0" borderId="10" xfId="0" applyNumberFormat="1" applyFont="1" applyBorder="1" applyAlignment="1" applyProtection="1">
      <alignment vertical="top" wrapText="1"/>
      <protection/>
    </xf>
    <xf numFmtId="49" fontId="18" fillId="0" borderId="0" xfId="0" applyNumberFormat="1" applyFont="1" applyFill="1" applyBorder="1" applyAlignment="1" applyProtection="1">
      <alignment horizontal="left" vertical="top" wrapText="1"/>
      <protection/>
    </xf>
    <xf numFmtId="0" fontId="26" fillId="0" borderId="0" xfId="0" applyFont="1" applyAlignment="1" applyProtection="1">
      <alignment horizontal="left" vertical="top" wrapText="1"/>
      <protection/>
    </xf>
    <xf numFmtId="0" fontId="0" fillId="0" borderId="43" xfId="0" applyBorder="1" applyAlignment="1" applyProtection="1">
      <alignment vertical="top" wrapText="1"/>
      <protection/>
    </xf>
    <xf numFmtId="0" fontId="0" fillId="0" borderId="44" xfId="0" applyBorder="1" applyAlignment="1" applyProtection="1">
      <alignment vertical="top" wrapText="1"/>
      <protection/>
    </xf>
    <xf numFmtId="0" fontId="8" fillId="0" borderId="33" xfId="0" applyNumberFormat="1" applyFont="1" applyBorder="1" applyAlignment="1" applyProtection="1">
      <alignment vertical="top"/>
      <protection/>
    </xf>
    <xf numFmtId="0" fontId="0" fillId="0" borderId="3" xfId="0" applyBorder="1" applyAlignment="1" applyProtection="1">
      <alignment vertical="top"/>
      <protection/>
    </xf>
    <xf numFmtId="0" fontId="0" fillId="0" borderId="10" xfId="0" applyBorder="1" applyAlignment="1" applyProtection="1">
      <alignment vertical="top"/>
      <protection/>
    </xf>
    <xf numFmtId="0" fontId="8" fillId="0" borderId="34" xfId="0" applyNumberFormat="1" applyFont="1" applyBorder="1" applyAlignment="1" applyProtection="1">
      <alignment vertical="top" wrapText="1"/>
      <protection/>
    </xf>
    <xf numFmtId="0" fontId="8" fillId="0" borderId="36" xfId="0" applyFont="1" applyBorder="1" applyAlignment="1" applyProtection="1">
      <alignment vertical="top" wrapText="1"/>
      <protection/>
    </xf>
    <xf numFmtId="0" fontId="8" fillId="0" borderId="2" xfId="0" applyFont="1" applyBorder="1" applyAlignment="1" applyProtection="1">
      <alignment vertical="top" wrapText="1"/>
      <protection/>
    </xf>
    <xf numFmtId="0" fontId="8" fillId="0" borderId="35" xfId="0" applyFont="1" applyBorder="1" applyAlignment="1" applyProtection="1">
      <alignment vertical="top" wrapText="1"/>
      <protection/>
    </xf>
    <xf numFmtId="0" fontId="8" fillId="0" borderId="0" xfId="0" applyFont="1" applyBorder="1" applyAlignment="1" applyProtection="1">
      <alignment vertical="top" wrapText="1"/>
      <protection/>
    </xf>
    <xf numFmtId="0" fontId="8" fillId="0" borderId="8" xfId="0" applyFont="1" applyBorder="1" applyAlignment="1" applyProtection="1">
      <alignment vertical="top" wrapText="1"/>
      <protection/>
    </xf>
    <xf numFmtId="0" fontId="8" fillId="0" borderId="48" xfId="0" applyFont="1" applyBorder="1" applyAlignment="1" applyProtection="1">
      <alignment vertical="top" wrapText="1"/>
      <protection/>
    </xf>
    <xf numFmtId="0" fontId="8" fillId="0" borderId="11" xfId="0" applyFont="1" applyBorder="1" applyAlignment="1" applyProtection="1">
      <alignment vertical="top" wrapText="1"/>
      <protection/>
    </xf>
    <xf numFmtId="0" fontId="8" fillId="0" borderId="37" xfId="0" applyFont="1" applyBorder="1" applyAlignment="1" applyProtection="1">
      <alignment vertical="top" wrapText="1"/>
      <protection/>
    </xf>
    <xf numFmtId="0" fontId="28" fillId="0" borderId="58" xfId="0" applyFont="1" applyBorder="1" applyAlignment="1" applyProtection="1">
      <alignment horizontal="left" vertical="top" wrapText="1"/>
      <protection locked="0"/>
    </xf>
    <xf numFmtId="0" fontId="28" fillId="0" borderId="31" xfId="0" applyFont="1" applyBorder="1" applyAlignment="1" applyProtection="1">
      <alignment horizontal="left" vertical="top" wrapText="1"/>
      <protection locked="0"/>
    </xf>
    <xf numFmtId="0" fontId="28" fillId="0" borderId="44" xfId="0" applyFont="1" applyBorder="1" applyAlignment="1" applyProtection="1">
      <alignment horizontal="left" vertical="top" wrapText="1"/>
      <protection locked="0"/>
    </xf>
    <xf numFmtId="0" fontId="28" fillId="0" borderId="35" xfId="0" applyFont="1" applyBorder="1" applyAlignment="1" applyProtection="1">
      <alignment vertical="top" wrapText="1"/>
      <protection locked="0"/>
    </xf>
    <xf numFmtId="0" fontId="28" fillId="0" borderId="0" xfId="0" applyFont="1" applyBorder="1" applyAlignment="1" applyProtection="1">
      <alignment vertical="top" wrapText="1"/>
      <protection locked="0"/>
    </xf>
    <xf numFmtId="0" fontId="28" fillId="0" borderId="8" xfId="0" applyFont="1" applyBorder="1" applyAlignment="1" applyProtection="1">
      <alignment vertical="top" wrapText="1"/>
      <protection locked="0"/>
    </xf>
    <xf numFmtId="0" fontId="28" fillId="0" borderId="35" xfId="0" applyFont="1" applyBorder="1" applyAlignment="1" applyProtection="1">
      <alignment vertical="top" wrapText="1"/>
      <protection locked="0"/>
    </xf>
    <xf numFmtId="0" fontId="28" fillId="0" borderId="0" xfId="0" applyFont="1" applyBorder="1" applyAlignment="1" applyProtection="1">
      <alignment vertical="top" wrapText="1"/>
      <protection locked="0"/>
    </xf>
    <xf numFmtId="0" fontId="28" fillId="0" borderId="8" xfId="0" applyFont="1" applyBorder="1" applyAlignment="1" applyProtection="1">
      <alignment vertical="top" wrapText="1"/>
      <protection locked="0"/>
    </xf>
    <xf numFmtId="0" fontId="28" fillId="0" borderId="48" xfId="0" applyFont="1" applyBorder="1" applyAlignment="1" applyProtection="1">
      <alignment vertical="top" wrapText="1"/>
      <protection locked="0"/>
    </xf>
    <xf numFmtId="0" fontId="28" fillId="0" borderId="11" xfId="0" applyFont="1" applyBorder="1" applyAlignment="1" applyProtection="1">
      <alignment vertical="top" wrapText="1"/>
      <protection locked="0"/>
    </xf>
    <xf numFmtId="0" fontId="28" fillId="0" borderId="37" xfId="0" applyFont="1" applyBorder="1" applyAlignment="1" applyProtection="1">
      <alignment vertical="top" wrapText="1"/>
      <protection locked="0"/>
    </xf>
    <xf numFmtId="0" fontId="8" fillId="0" borderId="34" xfId="0" applyFont="1" applyFill="1" applyBorder="1" applyAlignment="1" applyProtection="1">
      <alignment vertical="top" wrapText="1"/>
      <protection/>
    </xf>
    <xf numFmtId="0" fontId="8" fillId="0" borderId="36" xfId="0" applyFont="1" applyBorder="1" applyAlignment="1" applyProtection="1">
      <alignment wrapText="1"/>
      <protection/>
    </xf>
    <xf numFmtId="0" fontId="8" fillId="0" borderId="2" xfId="0" applyFont="1" applyBorder="1" applyAlignment="1" applyProtection="1">
      <alignment wrapText="1"/>
      <protection/>
    </xf>
    <xf numFmtId="49" fontId="8" fillId="0" borderId="59" xfId="0" applyNumberFormat="1" applyFont="1" applyBorder="1" applyAlignment="1" applyProtection="1">
      <alignment horizontal="center" vertical="center" wrapText="1"/>
      <protection/>
    </xf>
    <xf numFmtId="49" fontId="8" fillId="0" borderId="4" xfId="0" applyNumberFormat="1" applyFont="1" applyBorder="1" applyAlignment="1" applyProtection="1">
      <alignment horizontal="center" vertical="center" wrapText="1"/>
      <protection/>
    </xf>
    <xf numFmtId="0" fontId="8" fillId="0" borderId="36" xfId="0" applyNumberFormat="1" applyFont="1" applyBorder="1" applyAlignment="1" applyProtection="1">
      <alignment vertical="top" wrapText="1"/>
      <protection/>
    </xf>
    <xf numFmtId="0" fontId="8" fillId="0" borderId="2" xfId="0" applyNumberFormat="1" applyFont="1" applyBorder="1" applyAlignment="1" applyProtection="1">
      <alignment vertical="top" wrapText="1"/>
      <protection/>
    </xf>
    <xf numFmtId="0" fontId="8" fillId="0" borderId="48" xfId="0" applyNumberFormat="1" applyFont="1" applyBorder="1" applyAlignment="1" applyProtection="1">
      <alignment vertical="top" wrapText="1"/>
      <protection/>
    </xf>
    <xf numFmtId="0" fontId="8" fillId="0" borderId="11" xfId="0" applyNumberFormat="1" applyFont="1" applyBorder="1" applyAlignment="1" applyProtection="1">
      <alignment vertical="top" wrapText="1"/>
      <protection/>
    </xf>
    <xf numFmtId="0" fontId="8" fillId="0" borderId="37" xfId="0" applyNumberFormat="1" applyFont="1" applyBorder="1" applyAlignment="1" applyProtection="1">
      <alignment vertical="top" wrapText="1"/>
      <protection/>
    </xf>
    <xf numFmtId="0" fontId="26" fillId="0" borderId="48" xfId="0" applyFont="1" applyBorder="1" applyAlignment="1">
      <alignment vertical="top" wrapText="1"/>
    </xf>
    <xf numFmtId="0" fontId="26" fillId="0" borderId="11" xfId="0" applyFont="1" applyBorder="1" applyAlignment="1">
      <alignment vertical="top" wrapText="1"/>
    </xf>
    <xf numFmtId="0" fontId="26" fillId="0" borderId="37" xfId="0" applyFont="1" applyBorder="1" applyAlignment="1">
      <alignment vertical="top" wrapText="1"/>
    </xf>
    <xf numFmtId="0" fontId="0" fillId="0" borderId="28" xfId="0" applyNumberFormat="1" applyFont="1" applyBorder="1" applyAlignment="1" applyProtection="1">
      <alignment horizontal="justify" vertical="center" wrapText="1"/>
      <protection/>
    </xf>
    <xf numFmtId="0" fontId="0" fillId="0" borderId="27" xfId="0" applyNumberFormat="1" applyFont="1" applyBorder="1" applyAlignment="1" applyProtection="1">
      <alignment horizontal="justify" wrapText="1"/>
      <protection/>
    </xf>
    <xf numFmtId="0" fontId="0" fillId="0" borderId="27" xfId="0" applyFont="1" applyBorder="1" applyAlignment="1" applyProtection="1">
      <alignment wrapText="1"/>
      <protection/>
    </xf>
    <xf numFmtId="0" fontId="0" fillId="0" borderId="27" xfId="0" applyBorder="1" applyAlignment="1" applyProtection="1">
      <alignment wrapText="1"/>
      <protection/>
    </xf>
    <xf numFmtId="0" fontId="26" fillId="0" borderId="27" xfId="0" applyFont="1" applyBorder="1" applyAlignment="1" applyProtection="1">
      <alignment horizontal="justify" vertical="top" wrapText="1"/>
      <protection/>
    </xf>
    <xf numFmtId="0" fontId="26" fillId="0" borderId="27" xfId="0" applyFont="1" applyBorder="1" applyAlignment="1">
      <alignment horizontal="justify" vertical="top" wrapText="1"/>
    </xf>
    <xf numFmtId="0" fontId="0" fillId="0" borderId="51" xfId="0" applyBorder="1" applyAlignment="1">
      <alignment horizontal="justify" vertical="top" wrapText="1"/>
    </xf>
    <xf numFmtId="0" fontId="8" fillId="0" borderId="36" xfId="0" applyFont="1" applyBorder="1" applyAlignment="1" applyProtection="1">
      <alignment vertical="center" wrapText="1"/>
      <protection/>
    </xf>
    <xf numFmtId="0" fontId="8" fillId="0" borderId="2" xfId="0" applyFont="1" applyBorder="1" applyAlignment="1" applyProtection="1">
      <alignment vertical="center" wrapText="1"/>
      <protection/>
    </xf>
    <xf numFmtId="0" fontId="0" fillId="0" borderId="37" xfId="0" applyBorder="1" applyAlignment="1" applyProtection="1">
      <alignment vertical="center" wrapText="1"/>
      <protection/>
    </xf>
    <xf numFmtId="0" fontId="8" fillId="0" borderId="35" xfId="0" applyNumberFormat="1" applyFont="1" applyBorder="1" applyAlignment="1" applyProtection="1">
      <alignment vertical="top" wrapText="1"/>
      <protection/>
    </xf>
    <xf numFmtId="0" fontId="8" fillId="0" borderId="0" xfId="0" applyNumberFormat="1" applyFont="1" applyBorder="1" applyAlignment="1" applyProtection="1">
      <alignment vertical="top" wrapText="1"/>
      <protection/>
    </xf>
    <xf numFmtId="0" fontId="8" fillId="0" borderId="8" xfId="0" applyNumberFormat="1" applyFont="1" applyBorder="1" applyAlignment="1" applyProtection="1">
      <alignment vertical="top" wrapText="1"/>
      <protection/>
    </xf>
    <xf numFmtId="49" fontId="8" fillId="0" borderId="34" xfId="0" applyNumberFormat="1" applyFont="1" applyBorder="1" applyAlignment="1" applyProtection="1">
      <alignment vertical="top" wrapText="1"/>
      <protection/>
    </xf>
    <xf numFmtId="49" fontId="8" fillId="0" borderId="59" xfId="0" applyNumberFormat="1" applyFont="1" applyBorder="1" applyAlignment="1" applyProtection="1">
      <alignment horizontal="center" vertical="center"/>
      <protection/>
    </xf>
    <xf numFmtId="49" fontId="8" fillId="0" borderId="5" xfId="0" applyNumberFormat="1" applyFont="1" applyBorder="1" applyAlignment="1" applyProtection="1">
      <alignment horizontal="center" vertical="center"/>
      <protection/>
    </xf>
    <xf numFmtId="0" fontId="0" fillId="0" borderId="35" xfId="0" applyNumberFormat="1" applyFont="1" applyBorder="1" applyAlignment="1" applyProtection="1">
      <alignment vertical="top" wrapText="1"/>
      <protection/>
    </xf>
    <xf numFmtId="49" fontId="8" fillId="0" borderId="34" xfId="0" applyNumberFormat="1" applyFont="1" applyFill="1" applyBorder="1" applyAlignment="1" applyProtection="1">
      <alignment horizontal="left" vertical="top" wrapText="1"/>
      <protection/>
    </xf>
    <xf numFmtId="0" fontId="0" fillId="0" borderId="48" xfId="0" applyBorder="1" applyAlignment="1" applyProtection="1">
      <alignment wrapText="1"/>
      <protection/>
    </xf>
    <xf numFmtId="49" fontId="0" fillId="0" borderId="0" xfId="0" applyNumberFormat="1" applyFont="1" applyAlignment="1" applyProtection="1">
      <alignment vertical="center" wrapText="1"/>
      <protection/>
    </xf>
    <xf numFmtId="0" fontId="0" fillId="0" borderId="0" xfId="0" applyAlignment="1">
      <alignment vertical="center" wrapText="1"/>
    </xf>
    <xf numFmtId="0" fontId="29" fillId="0" borderId="35" xfId="0" applyFont="1" applyBorder="1" applyAlignment="1" applyProtection="1">
      <alignment horizontal="justify" vertical="top" wrapText="1"/>
      <protection locked="0"/>
    </xf>
    <xf numFmtId="0" fontId="27" fillId="0" borderId="34" xfId="0" applyNumberFormat="1" applyFont="1" applyBorder="1" applyAlignment="1" applyProtection="1">
      <alignment vertical="top" wrapText="1"/>
      <protection/>
    </xf>
    <xf numFmtId="0" fontId="27" fillId="0" borderId="36" xfId="0" applyNumberFormat="1" applyFont="1" applyBorder="1" applyAlignment="1" applyProtection="1">
      <alignment vertical="top" wrapText="1"/>
      <protection/>
    </xf>
    <xf numFmtId="0" fontId="27" fillId="0" borderId="2" xfId="0" applyNumberFormat="1" applyFont="1" applyBorder="1" applyAlignment="1" applyProtection="1">
      <alignment vertical="top" wrapText="1"/>
      <protection/>
    </xf>
    <xf numFmtId="0" fontId="27" fillId="0" borderId="35" xfId="0" applyNumberFormat="1" applyFont="1" applyBorder="1" applyAlignment="1" applyProtection="1">
      <alignment vertical="top" wrapText="1"/>
      <protection/>
    </xf>
    <xf numFmtId="0" fontId="27" fillId="0" borderId="0" xfId="0" applyNumberFormat="1" applyFont="1" applyBorder="1" applyAlignment="1" applyProtection="1">
      <alignment vertical="top" wrapText="1"/>
      <protection/>
    </xf>
    <xf numFmtId="0" fontId="27" fillId="0" borderId="8" xfId="0" applyNumberFormat="1" applyFont="1" applyBorder="1" applyAlignment="1" applyProtection="1">
      <alignment vertical="top" wrapText="1"/>
      <protection/>
    </xf>
    <xf numFmtId="0" fontId="27" fillId="0" borderId="48" xfId="0" applyNumberFormat="1" applyFont="1" applyBorder="1" applyAlignment="1" applyProtection="1">
      <alignment vertical="top" wrapText="1"/>
      <protection/>
    </xf>
    <xf numFmtId="0" fontId="27" fillId="0" borderId="11" xfId="0" applyNumberFormat="1" applyFont="1" applyBorder="1" applyAlignment="1" applyProtection="1">
      <alignment vertical="top" wrapText="1"/>
      <protection/>
    </xf>
    <xf numFmtId="0" fontId="27" fillId="0" borderId="37" xfId="0" applyNumberFormat="1" applyFont="1" applyBorder="1" applyAlignment="1" applyProtection="1">
      <alignment vertical="top" wrapText="1"/>
      <protection/>
    </xf>
    <xf numFmtId="0" fontId="0" fillId="0" borderId="0" xfId="0" applyAlignment="1" applyProtection="1">
      <alignment wrapText="1"/>
      <protection locked="0"/>
    </xf>
    <xf numFmtId="0" fontId="8" fillId="0" borderId="34" xfId="0" applyNumberFormat="1" applyFont="1" applyFill="1" applyBorder="1" applyAlignment="1" applyProtection="1">
      <alignment horizontal="left" vertical="top" wrapText="1"/>
      <protection/>
    </xf>
    <xf numFmtId="49" fontId="8" fillId="0" borderId="36" xfId="0" applyNumberFormat="1" applyFont="1" applyBorder="1" applyAlignment="1" applyProtection="1">
      <alignment vertical="top" wrapText="1"/>
      <protection/>
    </xf>
    <xf numFmtId="49" fontId="8" fillId="0" borderId="2" xfId="0" applyNumberFormat="1" applyFont="1" applyBorder="1" applyAlignment="1" applyProtection="1">
      <alignment vertical="top" wrapText="1"/>
      <protection/>
    </xf>
    <xf numFmtId="49" fontId="8" fillId="0" borderId="48" xfId="0" applyNumberFormat="1" applyFont="1" applyBorder="1" applyAlignment="1" applyProtection="1">
      <alignment vertical="top" wrapText="1"/>
      <protection/>
    </xf>
    <xf numFmtId="49" fontId="8" fillId="0" borderId="11" xfId="0" applyNumberFormat="1" applyFont="1" applyBorder="1" applyAlignment="1" applyProtection="1">
      <alignment vertical="top" wrapText="1"/>
      <protection/>
    </xf>
    <xf numFmtId="49" fontId="8" fillId="0" borderId="37" xfId="0" applyNumberFormat="1" applyFont="1" applyBorder="1" applyAlignment="1" applyProtection="1">
      <alignment vertical="top" wrapText="1"/>
      <protection/>
    </xf>
    <xf numFmtId="49" fontId="8" fillId="0" borderId="3" xfId="0" applyNumberFormat="1" applyFont="1" applyFill="1" applyBorder="1" applyAlignment="1" applyProtection="1">
      <alignment horizontal="left" vertical="center" wrapText="1"/>
      <protection/>
    </xf>
    <xf numFmtId="49" fontId="8" fillId="0" borderId="10" xfId="0" applyNumberFormat="1" applyFont="1" applyFill="1" applyBorder="1" applyAlignment="1" applyProtection="1">
      <alignment horizontal="left" vertical="center" wrapText="1"/>
      <protection/>
    </xf>
    <xf numFmtId="49" fontId="17" fillId="0" borderId="35" xfId="0" applyNumberFormat="1" applyFont="1" applyBorder="1" applyAlignment="1" applyProtection="1">
      <alignment vertical="top" wrapText="1"/>
      <protection/>
    </xf>
    <xf numFmtId="49" fontId="17" fillId="0" borderId="0" xfId="0" applyNumberFormat="1" applyFont="1" applyBorder="1" applyAlignment="1" applyProtection="1">
      <alignment vertical="top" wrapText="1"/>
      <protection/>
    </xf>
    <xf numFmtId="49" fontId="17" fillId="0" borderId="8" xfId="0" applyNumberFormat="1" applyFont="1" applyBorder="1" applyAlignment="1" applyProtection="1">
      <alignment vertical="top" wrapText="1"/>
      <protection/>
    </xf>
    <xf numFmtId="49" fontId="0" fillId="0" borderId="34" xfId="0" applyNumberFormat="1" applyFont="1" applyBorder="1" applyAlignment="1" applyProtection="1">
      <alignment vertical="center" wrapText="1"/>
      <protection/>
    </xf>
    <xf numFmtId="0" fontId="0" fillId="0" borderId="36" xfId="0" applyBorder="1" applyAlignment="1" applyProtection="1">
      <alignment vertical="center" wrapText="1"/>
      <protection/>
    </xf>
    <xf numFmtId="0" fontId="0" fillId="0" borderId="49" xfId="0" applyBorder="1" applyAlignment="1" applyProtection="1">
      <alignment vertical="center" wrapText="1"/>
      <protection/>
    </xf>
    <xf numFmtId="49" fontId="8" fillId="0" borderId="6" xfId="0" applyNumberFormat="1" applyFont="1" applyBorder="1" applyAlignment="1" applyProtection="1">
      <alignment horizontal="left" vertical="center" wrapText="1"/>
      <protection/>
    </xf>
    <xf numFmtId="0" fontId="0" fillId="0" borderId="6" xfId="0" applyBorder="1" applyAlignment="1" applyProtection="1">
      <alignment horizontal="left" vertical="center" wrapText="1"/>
      <protection/>
    </xf>
    <xf numFmtId="0" fontId="0" fillId="0" borderId="43" xfId="0" applyBorder="1" applyAlignment="1" applyProtection="1">
      <alignment horizontal="left" vertical="center" wrapText="1"/>
      <protection/>
    </xf>
    <xf numFmtId="0" fontId="0" fillId="0" borderId="11" xfId="0" applyBorder="1" applyAlignment="1" applyProtection="1">
      <alignment horizontal="left" vertical="center" wrapText="1"/>
      <protection/>
    </xf>
    <xf numFmtId="0" fontId="0" fillId="0" borderId="37" xfId="0" applyBorder="1" applyAlignment="1" applyProtection="1">
      <alignment horizontal="left" vertical="center" wrapText="1"/>
      <protection/>
    </xf>
    <xf numFmtId="0" fontId="26" fillId="0" borderId="0" xfId="0" applyFont="1" applyBorder="1" applyAlignment="1" applyProtection="1">
      <alignment horizontal="left" vertical="top" wrapText="1"/>
      <protection/>
    </xf>
    <xf numFmtId="0" fontId="8" fillId="0" borderId="0" xfId="0" applyFont="1" applyAlignment="1" applyProtection="1">
      <alignment vertical="top" wrapText="1"/>
      <protection/>
    </xf>
    <xf numFmtId="49" fontId="8" fillId="0" borderId="60" xfId="0" applyNumberFormat="1" applyFont="1" applyBorder="1" applyAlignment="1" applyProtection="1">
      <alignment vertical="center" wrapText="1"/>
      <protection/>
    </xf>
    <xf numFmtId="49" fontId="18" fillId="0" borderId="0" xfId="0" applyNumberFormat="1" applyFont="1" applyAlignment="1" applyProtection="1">
      <alignment vertical="center"/>
      <protection/>
    </xf>
    <xf numFmtId="49" fontId="8" fillId="0" borderId="36" xfId="0" applyNumberFormat="1" applyFont="1" applyBorder="1" applyAlignment="1" applyProtection="1">
      <alignment horizontal="left" vertical="center" wrapText="1"/>
      <protection/>
    </xf>
    <xf numFmtId="0" fontId="0" fillId="0" borderId="36" xfId="0" applyBorder="1" applyAlignment="1" applyProtection="1">
      <alignment horizontal="left" vertical="center" wrapText="1"/>
      <protection/>
    </xf>
    <xf numFmtId="0" fontId="0" fillId="0" borderId="2" xfId="0" applyBorder="1" applyAlignment="1" applyProtection="1">
      <alignment horizontal="left" vertical="center" wrapText="1"/>
      <protection/>
    </xf>
    <xf numFmtId="49" fontId="17" fillId="0" borderId="33" xfId="0" applyNumberFormat="1" applyFont="1" applyBorder="1" applyAlignment="1" applyProtection="1">
      <alignment vertical="center"/>
      <protection/>
    </xf>
    <xf numFmtId="0" fontId="0" fillId="0" borderId="3" xfId="0" applyBorder="1" applyAlignment="1" applyProtection="1">
      <alignment vertical="center"/>
      <protection/>
    </xf>
    <xf numFmtId="0" fontId="0" fillId="0" borderId="10" xfId="0" applyBorder="1" applyAlignment="1" applyProtection="1">
      <alignment vertical="center"/>
      <protection/>
    </xf>
    <xf numFmtId="49" fontId="8" fillId="0" borderId="61" xfId="0" applyNumberFormat="1" applyFont="1" applyBorder="1" applyAlignment="1" applyProtection="1">
      <alignment horizontal="justify" vertical="top" wrapText="1"/>
      <protection/>
    </xf>
    <xf numFmtId="0" fontId="0" fillId="0" borderId="2" xfId="0" applyBorder="1" applyAlignment="1" applyProtection="1">
      <alignment wrapText="1"/>
      <protection/>
    </xf>
    <xf numFmtId="49" fontId="0" fillId="0" borderId="45" xfId="0" applyNumberFormat="1" applyFont="1" applyBorder="1" applyAlignment="1" applyProtection="1">
      <alignment vertical="center"/>
      <protection/>
    </xf>
    <xf numFmtId="0" fontId="0" fillId="0" borderId="38" xfId="0" applyBorder="1" applyAlignment="1" applyProtection="1">
      <alignment vertical="center"/>
      <protection/>
    </xf>
    <xf numFmtId="49" fontId="8" fillId="0" borderId="34" xfId="0" applyNumberFormat="1" applyFont="1" applyBorder="1" applyAlignment="1" applyProtection="1">
      <alignment vertical="center" wrapText="1"/>
      <protection/>
    </xf>
    <xf numFmtId="0" fontId="0" fillId="0" borderId="2" xfId="0" applyBorder="1" applyAlignment="1">
      <alignment vertical="center" wrapText="1"/>
    </xf>
    <xf numFmtId="0" fontId="0" fillId="0" borderId="58" xfId="0" applyBorder="1" applyAlignment="1">
      <alignment vertical="center" wrapText="1"/>
    </xf>
    <xf numFmtId="0" fontId="0" fillId="0" borderId="31" xfId="0" applyBorder="1" applyAlignment="1">
      <alignment vertical="center" wrapText="1"/>
    </xf>
    <xf numFmtId="0" fontId="0" fillId="0" borderId="44" xfId="0" applyBorder="1" applyAlignment="1">
      <alignment vertical="center" wrapText="1"/>
    </xf>
    <xf numFmtId="0" fontId="0" fillId="0" borderId="49" xfId="0" applyBorder="1" applyAlignment="1">
      <alignment vertical="center" wrapText="1"/>
    </xf>
    <xf numFmtId="0" fontId="0" fillId="0" borderId="32" xfId="0" applyBorder="1" applyAlignment="1">
      <alignment vertical="center" wrapText="1"/>
    </xf>
    <xf numFmtId="2" fontId="0" fillId="0" borderId="61" xfId="0" applyNumberFormat="1" applyBorder="1" applyAlignment="1" applyProtection="1">
      <alignment horizontal="justify" vertical="top" wrapText="1"/>
      <protection/>
    </xf>
    <xf numFmtId="0" fontId="0" fillId="0" borderId="2" xfId="0" applyBorder="1" applyAlignment="1">
      <alignment horizontal="justify" vertical="top" wrapText="1"/>
    </xf>
    <xf numFmtId="0" fontId="0" fillId="0" borderId="23" xfId="0" applyBorder="1" applyAlignment="1">
      <alignment horizontal="justify" vertical="top" wrapText="1"/>
    </xf>
    <xf numFmtId="0" fontId="0" fillId="0" borderId="8" xfId="0" applyBorder="1" applyAlignment="1">
      <alignment horizontal="justify" vertical="top" wrapText="1"/>
    </xf>
    <xf numFmtId="0" fontId="0" fillId="0" borderId="24" xfId="0" applyBorder="1" applyAlignment="1">
      <alignment horizontal="justify" vertical="top" wrapText="1"/>
    </xf>
    <xf numFmtId="0" fontId="0" fillId="0" borderId="44" xfId="0" applyBorder="1" applyAlignment="1">
      <alignment horizontal="justify" vertical="top" wrapText="1"/>
    </xf>
    <xf numFmtId="0" fontId="0" fillId="0" borderId="0" xfId="0" applyAlignment="1">
      <alignment wrapText="1"/>
    </xf>
    <xf numFmtId="0" fontId="0" fillId="2" borderId="62" xfId="0" applyFill="1" applyBorder="1" applyAlignment="1" applyProtection="1">
      <alignment wrapText="1"/>
      <protection locked="0"/>
    </xf>
    <xf numFmtId="0" fontId="0" fillId="0" borderId="62" xfId="0" applyBorder="1" applyAlignment="1" applyProtection="1">
      <alignment wrapText="1"/>
      <protection locked="0"/>
    </xf>
    <xf numFmtId="0" fontId="0" fillId="0" borderId="42" xfId="0" applyBorder="1" applyAlignment="1" applyProtection="1">
      <alignment wrapText="1"/>
      <protection locked="0"/>
    </xf>
    <xf numFmtId="49" fontId="0" fillId="2" borderId="4" xfId="0" applyNumberFormat="1" applyFill="1" applyBorder="1" applyAlignment="1" applyProtection="1">
      <alignment horizontal="left" vertical="center"/>
      <protection locked="0"/>
    </xf>
    <xf numFmtId="0" fontId="0" fillId="0" borderId="5" xfId="0" applyBorder="1" applyAlignment="1" applyProtection="1">
      <alignment vertical="center"/>
      <protection locked="0"/>
    </xf>
    <xf numFmtId="0" fontId="0" fillId="0" borderId="4" xfId="0" applyBorder="1" applyAlignment="1" applyProtection="1">
      <alignment vertical="center"/>
      <protection locked="0"/>
    </xf>
    <xf numFmtId="49" fontId="0" fillId="0" borderId="5" xfId="0" applyNumberFormat="1" applyBorder="1" applyAlignment="1" applyProtection="1">
      <alignment horizontal="left" vertical="center"/>
      <protection locked="0"/>
    </xf>
    <xf numFmtId="49" fontId="0" fillId="0" borderId="4" xfId="0" applyNumberFormat="1" applyBorder="1" applyAlignment="1" applyProtection="1">
      <alignment horizontal="left" vertical="center"/>
      <protection locked="0"/>
    </xf>
    <xf numFmtId="0" fontId="8" fillId="0" borderId="33" xfId="0" applyNumberFormat="1" applyFont="1" applyBorder="1" applyAlignment="1" applyProtection="1">
      <alignment vertical="center"/>
      <protection/>
    </xf>
    <xf numFmtId="0" fontId="0" fillId="0" borderId="3" xfId="0" applyNumberFormat="1" applyBorder="1" applyAlignment="1" applyProtection="1">
      <alignment vertical="center"/>
      <protection/>
    </xf>
    <xf numFmtId="0" fontId="13" fillId="0" borderId="34" xfId="0" applyNumberFormat="1" applyFont="1" applyBorder="1" applyAlignment="1" applyProtection="1">
      <alignment vertical="center"/>
      <protection/>
    </xf>
    <xf numFmtId="0" fontId="15" fillId="0" borderId="36" xfId="0" applyNumberFormat="1" applyFont="1" applyBorder="1" applyAlignment="1" applyProtection="1">
      <alignment vertical="center"/>
      <protection/>
    </xf>
    <xf numFmtId="0" fontId="15" fillId="0" borderId="2" xfId="0" applyNumberFormat="1" applyFont="1" applyBorder="1" applyAlignment="1" applyProtection="1">
      <alignment vertical="center"/>
      <protection/>
    </xf>
    <xf numFmtId="0" fontId="13" fillId="2" borderId="33" xfId="0" applyNumberFormat="1" applyFont="1" applyFill="1" applyBorder="1" applyAlignment="1" applyProtection="1">
      <alignment horizontal="left" vertical="center"/>
      <protection/>
    </xf>
    <xf numFmtId="0" fontId="0" fillId="2" borderId="3" xfId="0" applyFill="1" applyBorder="1" applyAlignment="1" applyProtection="1">
      <alignment/>
      <protection/>
    </xf>
    <xf numFmtId="0" fontId="0" fillId="2" borderId="10" xfId="0" applyFill="1" applyBorder="1" applyAlignment="1" applyProtection="1">
      <alignment/>
      <protection/>
    </xf>
    <xf numFmtId="0" fontId="13" fillId="2" borderId="3" xfId="0" applyNumberFormat="1" applyFont="1" applyFill="1" applyBorder="1" applyAlignment="1" applyProtection="1">
      <alignment horizontal="left" vertical="center"/>
      <protection/>
    </xf>
    <xf numFmtId="0" fontId="0" fillId="0" borderId="36" xfId="0" applyBorder="1" applyAlignment="1" applyProtection="1">
      <alignment vertical="center"/>
      <protection/>
    </xf>
    <xf numFmtId="0" fontId="0" fillId="0" borderId="2" xfId="0" applyBorder="1" applyAlignment="1" applyProtection="1">
      <alignment vertical="center"/>
      <protection/>
    </xf>
    <xf numFmtId="0" fontId="0" fillId="0" borderId="3" xfId="0" applyBorder="1" applyAlignment="1" applyProtection="1">
      <alignment horizontal="left" vertical="center"/>
      <protection/>
    </xf>
    <xf numFmtId="0" fontId="0" fillId="0" borderId="10" xfId="0" applyBorder="1" applyAlignment="1" applyProtection="1">
      <alignment horizontal="left" vertical="center"/>
      <protection/>
    </xf>
    <xf numFmtId="0" fontId="9" fillId="0" borderId="1" xfId="0" applyNumberFormat="1" applyFont="1" applyBorder="1" applyAlignment="1" applyProtection="1">
      <alignment horizontal="center" vertical="center" wrapText="1"/>
      <protection/>
    </xf>
    <xf numFmtId="14" fontId="10" fillId="2" borderId="33" xfId="0" applyNumberFormat="1" applyFont="1" applyFill="1" applyBorder="1" applyAlignment="1" applyProtection="1">
      <alignment horizontal="left" vertical="center" wrapText="1"/>
      <protection locked="0"/>
    </xf>
    <xf numFmtId="0" fontId="10" fillId="2" borderId="3" xfId="0" applyNumberFormat="1" applyFont="1" applyFill="1" applyBorder="1" applyAlignment="1" applyProtection="1">
      <alignment horizontal="left" vertical="center" wrapText="1"/>
      <protection locked="0"/>
    </xf>
    <xf numFmtId="0" fontId="10" fillId="2" borderId="10" xfId="0" applyNumberFormat="1" applyFont="1" applyFill="1" applyBorder="1" applyAlignment="1" applyProtection="1">
      <alignment horizontal="left" vertical="center" wrapText="1"/>
      <protection locked="0"/>
    </xf>
    <xf numFmtId="0" fontId="0" fillId="0" borderId="34" xfId="0" applyNumberFormat="1" applyFont="1" applyBorder="1" applyAlignment="1" applyProtection="1">
      <alignment vertical="center"/>
      <protection/>
    </xf>
    <xf numFmtId="0" fontId="0" fillId="0" borderId="36" xfId="0" applyNumberFormat="1" applyFont="1" applyBorder="1" applyAlignment="1" applyProtection="1">
      <alignment vertical="center"/>
      <protection/>
    </xf>
    <xf numFmtId="0" fontId="0" fillId="0" borderId="2" xfId="0" applyNumberFormat="1" applyBorder="1" applyAlignment="1" applyProtection="1">
      <alignment vertical="center"/>
      <protection/>
    </xf>
    <xf numFmtId="0" fontId="10" fillId="0" borderId="33" xfId="0" applyNumberFormat="1" applyFont="1" applyBorder="1" applyAlignment="1" applyProtection="1">
      <alignment horizontal="center" vertical="center" wrapText="1"/>
      <protection/>
    </xf>
    <xf numFmtId="0" fontId="10" fillId="0" borderId="3" xfId="0" applyNumberFormat="1" applyFont="1" applyBorder="1" applyAlignment="1" applyProtection="1">
      <alignment horizontal="center" vertical="center" wrapText="1"/>
      <protection/>
    </xf>
    <xf numFmtId="0" fontId="10" fillId="0" borderId="10" xfId="0" applyNumberFormat="1" applyFont="1" applyBorder="1" applyAlignment="1" applyProtection="1">
      <alignment horizontal="center" vertical="center" wrapText="1"/>
      <protection/>
    </xf>
    <xf numFmtId="0" fontId="0" fillId="0" borderId="33" xfId="0" applyNumberFormat="1" applyFont="1" applyBorder="1" applyAlignment="1" applyProtection="1">
      <alignment vertical="center"/>
      <protection/>
    </xf>
    <xf numFmtId="0" fontId="0" fillId="0" borderId="3" xfId="0" applyNumberFormat="1" applyFont="1" applyBorder="1" applyAlignment="1" applyProtection="1">
      <alignment vertical="center"/>
      <protection/>
    </xf>
    <xf numFmtId="0" fontId="0" fillId="2" borderId="3" xfId="0" applyFill="1" applyBorder="1" applyAlignment="1" applyProtection="1">
      <alignment horizontal="left" vertical="center"/>
      <protection/>
    </xf>
    <xf numFmtId="0" fontId="0" fillId="2" borderId="10" xfId="0" applyFill="1" applyBorder="1" applyAlignment="1" applyProtection="1">
      <alignment horizontal="left" vertical="center"/>
      <protection/>
    </xf>
    <xf numFmtId="0" fontId="9" fillId="2" borderId="34" xfId="0" applyNumberFormat="1" applyFont="1" applyFill="1" applyBorder="1" applyAlignment="1" applyProtection="1">
      <alignment horizontal="center" vertical="center" wrapText="1"/>
      <protection locked="0"/>
    </xf>
    <xf numFmtId="0" fontId="8" fillId="2" borderId="36" xfId="0" applyNumberFormat="1" applyFont="1" applyFill="1" applyBorder="1" applyAlignment="1" applyProtection="1">
      <alignment horizontal="center" vertical="center" wrapText="1"/>
      <protection locked="0"/>
    </xf>
    <xf numFmtId="0" fontId="8" fillId="2" borderId="2" xfId="0" applyNumberFormat="1" applyFont="1" applyFill="1" applyBorder="1" applyAlignment="1" applyProtection="1">
      <alignment horizontal="center" vertical="center" wrapText="1"/>
      <protection locked="0"/>
    </xf>
    <xf numFmtId="0" fontId="8" fillId="2" borderId="35" xfId="0" applyNumberFormat="1" applyFont="1" applyFill="1" applyBorder="1" applyAlignment="1" applyProtection="1">
      <alignment horizontal="center" vertical="center" wrapText="1"/>
      <protection locked="0"/>
    </xf>
    <xf numFmtId="0" fontId="8" fillId="2" borderId="0" xfId="0" applyNumberFormat="1" applyFont="1" applyFill="1" applyBorder="1" applyAlignment="1" applyProtection="1">
      <alignment horizontal="center" vertical="center" wrapText="1"/>
      <protection locked="0"/>
    </xf>
    <xf numFmtId="0" fontId="8" fillId="2" borderId="8" xfId="0" applyNumberFormat="1" applyFont="1" applyFill="1" applyBorder="1" applyAlignment="1" applyProtection="1">
      <alignment horizontal="center" vertical="center" wrapText="1"/>
      <protection locked="0"/>
    </xf>
    <xf numFmtId="0" fontId="8" fillId="2" borderId="48" xfId="0" applyNumberFormat="1" applyFont="1" applyFill="1" applyBorder="1" applyAlignment="1" applyProtection="1">
      <alignment horizontal="center" vertical="center" wrapText="1"/>
      <protection locked="0"/>
    </xf>
    <xf numFmtId="0" fontId="8" fillId="2" borderId="11" xfId="0" applyNumberFormat="1" applyFont="1" applyFill="1" applyBorder="1" applyAlignment="1" applyProtection="1">
      <alignment horizontal="center" vertical="center" wrapText="1"/>
      <protection locked="0"/>
    </xf>
    <xf numFmtId="0" fontId="8" fillId="2" borderId="37" xfId="0" applyNumberFormat="1" applyFont="1" applyFill="1" applyBorder="1" applyAlignment="1" applyProtection="1">
      <alignment horizontal="center" vertical="center" wrapText="1"/>
      <protection locked="0"/>
    </xf>
    <xf numFmtId="0" fontId="0" fillId="2" borderId="33" xfId="0" applyNumberFormat="1" applyFont="1" applyFill="1" applyBorder="1" applyAlignment="1" applyProtection="1">
      <alignment horizontal="left" vertical="center" wrapText="1"/>
      <protection locked="0"/>
    </xf>
    <xf numFmtId="0" fontId="0" fillId="2" borderId="3" xfId="0" applyNumberFormat="1" applyFont="1" applyFill="1" applyBorder="1" applyAlignment="1" applyProtection="1">
      <alignment horizontal="left" vertical="center" wrapText="1"/>
      <protection locked="0"/>
    </xf>
    <xf numFmtId="0" fontId="0" fillId="2" borderId="10" xfId="0" applyNumberFormat="1" applyFont="1" applyFill="1" applyBorder="1" applyAlignment="1" applyProtection="1">
      <alignment horizontal="left" vertical="center" wrapText="1"/>
      <protection locked="0"/>
    </xf>
    <xf numFmtId="0" fontId="0" fillId="0" borderId="3" xfId="0" applyNumberFormat="1" applyBorder="1" applyAlignment="1" applyProtection="1">
      <alignment horizontal="center" vertical="center" wrapText="1"/>
      <protection/>
    </xf>
    <xf numFmtId="0" fontId="0" fillId="0" borderId="10" xfId="0" applyBorder="1" applyAlignment="1">
      <alignment horizontal="center" vertical="center" wrapText="1"/>
    </xf>
    <xf numFmtId="0" fontId="0" fillId="0" borderId="3" xfId="0" applyBorder="1" applyAlignment="1">
      <alignment horizontal="center" vertical="center" wrapText="1"/>
    </xf>
    <xf numFmtId="0" fontId="8" fillId="0" borderId="34" xfId="0" applyNumberFormat="1" applyFont="1" applyBorder="1" applyAlignment="1" applyProtection="1">
      <alignment vertical="center"/>
      <protection/>
    </xf>
    <xf numFmtId="0" fontId="0" fillId="0" borderId="36" xfId="0" applyNumberFormat="1" applyBorder="1" applyAlignment="1" applyProtection="1">
      <alignment vertical="center"/>
      <protection/>
    </xf>
    <xf numFmtId="0" fontId="8" fillId="0" borderId="36" xfId="0" applyNumberFormat="1" applyFont="1" applyBorder="1" applyAlignment="1" applyProtection="1">
      <alignment vertical="center"/>
      <protection/>
    </xf>
    <xf numFmtId="0" fontId="0" fillId="2" borderId="33" xfId="0" applyNumberFormat="1" applyFont="1" applyFill="1" applyBorder="1" applyAlignment="1" applyProtection="1">
      <alignment horizontal="center" vertical="center" wrapText="1"/>
      <protection/>
    </xf>
    <xf numFmtId="0" fontId="0" fillId="2" borderId="3" xfId="0" applyFill="1" applyBorder="1" applyAlignment="1" applyProtection="1">
      <alignment horizontal="center" vertical="center" wrapText="1"/>
      <protection/>
    </xf>
    <xf numFmtId="0" fontId="0" fillId="2" borderId="10" xfId="0" applyFill="1" applyBorder="1" applyAlignment="1" applyProtection="1">
      <alignment horizontal="center" vertical="center" wrapText="1"/>
      <protection/>
    </xf>
    <xf numFmtId="168" fontId="0" fillId="2" borderId="33" xfId="0" applyNumberFormat="1" applyFill="1" applyBorder="1" applyAlignment="1" applyProtection="1">
      <alignment horizontal="left" vertical="center" wrapText="1"/>
      <protection locked="0"/>
    </xf>
    <xf numFmtId="168" fontId="0" fillId="2" borderId="3" xfId="0" applyNumberFormat="1" applyFill="1" applyBorder="1" applyAlignment="1" applyProtection="1">
      <alignment horizontal="left" vertical="center" wrapText="1"/>
      <protection locked="0"/>
    </xf>
    <xf numFmtId="168" fontId="0" fillId="2" borderId="10" xfId="0" applyNumberFormat="1" applyFill="1" applyBorder="1" applyAlignment="1" applyProtection="1">
      <alignment horizontal="left" vertical="center" wrapText="1"/>
      <protection locked="0"/>
    </xf>
    <xf numFmtId="0" fontId="13" fillId="0" borderId="0" xfId="0" applyNumberFormat="1" applyFont="1" applyAlignment="1" applyProtection="1">
      <alignment horizontal="center" vertical="center"/>
      <protection/>
    </xf>
    <xf numFmtId="0" fontId="0" fillId="0" borderId="0" xfId="0" applyNumberFormat="1" applyAlignment="1" applyProtection="1">
      <alignment horizontal="center" vertical="center"/>
      <protection/>
    </xf>
    <xf numFmtId="0" fontId="14" fillId="0" borderId="0" xfId="0" applyNumberFormat="1" applyFont="1" applyAlignment="1" applyProtection="1">
      <alignment horizontal="center" vertical="center"/>
      <protection/>
    </xf>
    <xf numFmtId="0" fontId="0" fillId="0" borderId="0" xfId="0" applyNumberFormat="1" applyAlignment="1" applyProtection="1">
      <alignment vertical="center"/>
      <protection/>
    </xf>
    <xf numFmtId="164" fontId="5" fillId="2" borderId="9" xfId="0" applyNumberFormat="1" applyFont="1" applyFill="1" applyBorder="1" applyAlignment="1" applyProtection="1">
      <alignment horizontal="center" vertical="center"/>
      <protection locked="0"/>
    </xf>
    <xf numFmtId="164" fontId="5" fillId="2" borderId="12" xfId="0" applyNumberFormat="1" applyFont="1" applyFill="1" applyBorder="1" applyAlignment="1" applyProtection="1">
      <alignment horizontal="center" vertical="center"/>
      <protection locked="0"/>
    </xf>
    <xf numFmtId="49" fontId="5" fillId="0" borderId="9" xfId="0" applyNumberFormat="1" applyFont="1" applyBorder="1" applyAlignment="1" applyProtection="1">
      <alignment horizontal="right" vertical="top"/>
      <protection/>
    </xf>
    <xf numFmtId="49" fontId="5" fillId="0" borderId="12" xfId="0" applyNumberFormat="1" applyFont="1" applyBorder="1" applyAlignment="1" applyProtection="1">
      <alignment horizontal="right" vertical="top"/>
      <protection/>
    </xf>
    <xf numFmtId="49" fontId="5" fillId="0" borderId="9" xfId="0" applyNumberFormat="1" applyFont="1" applyBorder="1" applyAlignment="1" applyProtection="1">
      <alignment horizontal="left" vertical="top" shrinkToFit="1"/>
      <protection/>
    </xf>
    <xf numFmtId="49" fontId="5" fillId="0" borderId="12" xfId="0" applyNumberFormat="1" applyFont="1" applyBorder="1" applyAlignment="1" applyProtection="1">
      <alignment horizontal="left" vertical="top" shrinkToFit="1"/>
      <protection/>
    </xf>
    <xf numFmtId="49" fontId="5" fillId="0" borderId="9" xfId="0" applyNumberFormat="1" applyFont="1" applyBorder="1" applyAlignment="1" applyProtection="1">
      <alignment horizontal="center" vertical="top"/>
      <protection/>
    </xf>
    <xf numFmtId="49" fontId="5" fillId="0" borderId="12" xfId="0" applyNumberFormat="1" applyFont="1" applyBorder="1" applyAlignment="1" applyProtection="1">
      <alignment horizontal="center" vertical="top"/>
      <protection/>
    </xf>
    <xf numFmtId="164" fontId="6" fillId="2" borderId="9" xfId="0" applyNumberFormat="1" applyFont="1" applyFill="1" applyBorder="1" applyAlignment="1" applyProtection="1">
      <alignment horizontal="center" vertical="center"/>
      <protection locked="0"/>
    </xf>
    <xf numFmtId="164" fontId="6" fillId="2" borderId="12" xfId="0" applyNumberFormat="1" applyFont="1" applyFill="1" applyBorder="1" applyAlignment="1" applyProtection="1">
      <alignment horizontal="center" vertical="center"/>
      <protection locked="0"/>
    </xf>
    <xf numFmtId="0" fontId="13" fillId="2" borderId="33" xfId="0" applyNumberFormat="1" applyFont="1"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0" fillId="2" borderId="10" xfId="0" applyFill="1" applyBorder="1" applyAlignment="1" applyProtection="1">
      <alignment horizontal="left" vertical="center"/>
      <protection locked="0"/>
    </xf>
    <xf numFmtId="0" fontId="2" fillId="0" borderId="33" xfId="0" applyFont="1" applyBorder="1" applyAlignment="1" applyProtection="1">
      <alignment vertical="center"/>
      <protection/>
    </xf>
    <xf numFmtId="0" fontId="2" fillId="0" borderId="10" xfId="0" applyFont="1" applyBorder="1" applyAlignment="1" applyProtection="1">
      <alignment vertical="center"/>
      <protection/>
    </xf>
    <xf numFmtId="0" fontId="2" fillId="0" borderId="31" xfId="0" applyFont="1" applyBorder="1" applyAlignment="1" applyProtection="1">
      <alignment horizontal="center" vertical="center"/>
      <protection/>
    </xf>
    <xf numFmtId="49" fontId="5" fillId="3" borderId="33" xfId="0" applyNumberFormat="1" applyFont="1" applyFill="1" applyBorder="1" applyAlignment="1" applyProtection="1">
      <alignment horizontal="center" vertical="center" wrapText="1"/>
      <protection/>
    </xf>
    <xf numFmtId="49" fontId="5" fillId="0" borderId="10" xfId="0" applyNumberFormat="1" applyFont="1" applyBorder="1" applyAlignment="1" applyProtection="1">
      <alignment horizontal="center" vertical="center"/>
      <protection/>
    </xf>
    <xf numFmtId="0" fontId="1" fillId="0" borderId="3" xfId="0" applyFont="1" applyBorder="1" applyAlignment="1" applyProtection="1">
      <alignment vertical="center"/>
      <protection/>
    </xf>
    <xf numFmtId="49" fontId="5" fillId="3" borderId="9" xfId="0" applyNumberFormat="1" applyFont="1" applyFill="1" applyBorder="1" applyAlignment="1" applyProtection="1">
      <alignment horizontal="center" vertical="center" wrapText="1"/>
      <protection/>
    </xf>
    <xf numFmtId="49" fontId="5" fillId="3" borderId="63" xfId="0" applyNumberFormat="1"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0" fillId="0" borderId="3" xfId="0" applyBorder="1" applyAlignment="1" applyProtection="1">
      <alignment/>
      <protection/>
    </xf>
    <xf numFmtId="0" fontId="0" fillId="0" borderId="10" xfId="0" applyBorder="1" applyAlignment="1" applyProtection="1">
      <alignment/>
      <protection/>
    </xf>
    <xf numFmtId="49" fontId="11" fillId="0" borderId="9" xfId="0" applyNumberFormat="1" applyFont="1" applyBorder="1" applyAlignment="1" applyProtection="1">
      <alignment horizontal="center" vertical="top"/>
      <protection/>
    </xf>
    <xf numFmtId="49" fontId="11" fillId="0" borderId="12" xfId="0" applyNumberFormat="1" applyFont="1" applyBorder="1" applyAlignment="1" applyProtection="1">
      <alignment horizontal="center" vertical="top"/>
      <protection/>
    </xf>
    <xf numFmtId="164" fontId="6" fillId="5" borderId="9" xfId="0" applyNumberFormat="1" applyFont="1" applyFill="1" applyBorder="1" applyAlignment="1" applyProtection="1">
      <alignment horizontal="center" vertical="center"/>
      <protection locked="0"/>
    </xf>
    <xf numFmtId="164" fontId="6" fillId="5" borderId="12" xfId="0" applyNumberFormat="1" applyFont="1" applyFill="1" applyBorder="1" applyAlignment="1" applyProtection="1">
      <alignment horizontal="center" vertical="center"/>
      <protection locked="0"/>
    </xf>
    <xf numFmtId="164" fontId="6" fillId="5" borderId="9" xfId="0" applyNumberFormat="1" applyFont="1" applyFill="1" applyBorder="1" applyAlignment="1" applyProtection="1">
      <alignment horizontal="center" vertical="center"/>
      <protection locked="0"/>
    </xf>
    <xf numFmtId="164" fontId="6" fillId="5" borderId="12" xfId="0" applyNumberFormat="1" applyFont="1" applyFill="1" applyBorder="1" applyAlignment="1" applyProtection="1">
      <alignment horizontal="center" vertical="center"/>
      <protection locked="0"/>
    </xf>
    <xf numFmtId="49" fontId="5" fillId="0" borderId="9" xfId="0" applyNumberFormat="1" applyFont="1" applyBorder="1" applyAlignment="1" applyProtection="1">
      <alignment horizontal="left" vertical="top"/>
      <protection/>
    </xf>
    <xf numFmtId="49" fontId="5" fillId="0" borderId="12" xfId="0" applyNumberFormat="1" applyFont="1" applyBorder="1" applyAlignment="1" applyProtection="1">
      <alignment horizontal="left" vertical="top"/>
      <protection/>
    </xf>
    <xf numFmtId="49" fontId="6" fillId="0" borderId="9" xfId="0" applyNumberFormat="1" applyFont="1" applyBorder="1" applyAlignment="1" applyProtection="1">
      <alignment horizontal="left" vertical="top" shrinkToFit="1"/>
      <protection/>
    </xf>
    <xf numFmtId="49" fontId="6" fillId="0" borderId="12" xfId="0" applyNumberFormat="1" applyFont="1" applyBorder="1" applyAlignment="1" applyProtection="1">
      <alignment horizontal="left" vertical="top" shrinkToFit="1"/>
      <protection/>
    </xf>
    <xf numFmtId="49" fontId="11" fillId="0" borderId="9" xfId="0" applyNumberFormat="1" applyFont="1" applyBorder="1" applyAlignment="1" applyProtection="1">
      <alignment horizontal="left" vertical="top"/>
      <protection/>
    </xf>
    <xf numFmtId="49" fontId="11" fillId="0" borderId="12" xfId="0" applyNumberFormat="1" applyFont="1" applyBorder="1" applyAlignment="1" applyProtection="1">
      <alignment horizontal="left" vertical="top"/>
      <protection/>
    </xf>
    <xf numFmtId="49" fontId="6" fillId="0" borderId="9" xfId="0" applyNumberFormat="1" applyFont="1" applyBorder="1" applyAlignment="1" applyProtection="1">
      <alignment horizontal="left" vertical="top" shrinkToFit="1"/>
      <protection/>
    </xf>
    <xf numFmtId="49" fontId="6" fillId="0" borderId="12" xfId="0" applyNumberFormat="1" applyFont="1" applyBorder="1" applyAlignment="1" applyProtection="1">
      <alignment horizontal="left" vertical="top" shrinkToFit="1"/>
      <protection/>
    </xf>
    <xf numFmtId="0" fontId="13" fillId="2" borderId="48" xfId="0" applyNumberFormat="1" applyFont="1" applyFill="1" applyBorder="1" applyAlignment="1" applyProtection="1">
      <alignment horizontal="left" vertical="center"/>
      <protection locked="0"/>
    </xf>
    <xf numFmtId="0" fontId="0" fillId="0" borderId="11" xfId="0" applyBorder="1" applyAlignment="1" applyProtection="1">
      <alignment vertical="center"/>
      <protection locked="0"/>
    </xf>
    <xf numFmtId="0" fontId="0" fillId="0" borderId="37" xfId="0" applyBorder="1" applyAlignment="1" applyProtection="1">
      <alignment vertical="center"/>
      <protection locked="0"/>
    </xf>
    <xf numFmtId="0" fontId="2" fillId="0" borderId="1" xfId="0" applyFont="1" applyBorder="1" applyAlignment="1" applyProtection="1">
      <alignment vertical="center"/>
      <protection/>
    </xf>
    <xf numFmtId="0" fontId="2" fillId="0" borderId="48" xfId="0" applyFont="1" applyBorder="1" applyAlignment="1" applyProtection="1">
      <alignment vertical="center"/>
      <protection/>
    </xf>
    <xf numFmtId="0" fontId="2" fillId="0" borderId="37" xfId="0" applyFont="1" applyBorder="1" applyAlignment="1" applyProtection="1">
      <alignment vertical="center"/>
      <protection/>
    </xf>
    <xf numFmtId="0" fontId="1" fillId="0" borderId="1" xfId="0" applyFont="1" applyBorder="1" applyAlignment="1" applyProtection="1">
      <alignment vertical="center"/>
      <protection/>
    </xf>
    <xf numFmtId="0" fontId="0" fillId="0" borderId="3" xfId="0" applyBorder="1" applyAlignment="1" applyProtection="1">
      <alignment vertical="center"/>
      <protection locked="0"/>
    </xf>
    <xf numFmtId="0" fontId="5" fillId="3" borderId="9" xfId="0" applyFont="1" applyFill="1" applyBorder="1" applyAlignment="1" applyProtection="1">
      <alignment horizontal="center" vertical="center" wrapText="1"/>
      <protection/>
    </xf>
    <xf numFmtId="0" fontId="0" fillId="0" borderId="63" xfId="0" applyBorder="1" applyAlignment="1">
      <alignment horizontal="center" vertical="center" wrapText="1"/>
    </xf>
    <xf numFmtId="0" fontId="5" fillId="3" borderId="1" xfId="0" applyFont="1" applyFill="1" applyBorder="1" applyAlignment="1" applyProtection="1">
      <alignment horizontal="center" vertical="center" wrapText="1"/>
      <protection/>
    </xf>
    <xf numFmtId="49" fontId="5" fillId="0" borderId="9" xfId="0" applyNumberFormat="1" applyFont="1" applyBorder="1" applyAlignment="1" applyProtection="1">
      <alignment vertical="center" wrapText="1" shrinkToFit="1"/>
      <protection/>
    </xf>
    <xf numFmtId="49" fontId="5" fillId="0" borderId="12" xfId="0" applyNumberFormat="1" applyFont="1" applyBorder="1" applyAlignment="1" applyProtection="1">
      <alignment vertical="center" wrapText="1" shrinkToFit="1"/>
      <protection/>
    </xf>
    <xf numFmtId="49" fontId="5" fillId="0" borderId="9" xfId="0" applyNumberFormat="1" applyFont="1" applyBorder="1" applyAlignment="1" applyProtection="1">
      <alignment horizontal="center" vertical="center"/>
      <protection/>
    </xf>
    <xf numFmtId="49" fontId="5" fillId="0" borderId="12" xfId="0" applyNumberFormat="1" applyFont="1" applyBorder="1" applyAlignment="1" applyProtection="1">
      <alignment horizontal="center" vertical="center"/>
      <protection/>
    </xf>
    <xf numFmtId="49" fontId="5" fillId="0" borderId="63" xfId="0" applyNumberFormat="1" applyFont="1" applyBorder="1" applyAlignment="1" applyProtection="1">
      <alignment horizontal="center" vertical="center" wrapText="1"/>
      <protection/>
    </xf>
    <xf numFmtId="0" fontId="0" fillId="2" borderId="3" xfId="0" applyFill="1" applyBorder="1" applyAlignment="1" applyProtection="1">
      <alignment vertical="center"/>
      <protection/>
    </xf>
    <xf numFmtId="0" fontId="0" fillId="2" borderId="10" xfId="0" applyFill="1" applyBorder="1" applyAlignment="1" applyProtection="1">
      <alignment vertical="center"/>
      <protection/>
    </xf>
    <xf numFmtId="0" fontId="0" fillId="2" borderId="3" xfId="0" applyFill="1" applyBorder="1" applyAlignment="1" applyProtection="1">
      <alignment vertical="center"/>
      <protection locked="0"/>
    </xf>
    <xf numFmtId="0" fontId="0" fillId="2" borderId="10" xfId="0" applyFill="1" applyBorder="1" applyAlignment="1" applyProtection="1">
      <alignment vertical="center"/>
      <protection locked="0"/>
    </xf>
    <xf numFmtId="49" fontId="5" fillId="0" borderId="9" xfId="0" applyNumberFormat="1" applyFont="1" applyBorder="1" applyAlignment="1" applyProtection="1">
      <alignment horizontal="left" vertical="center"/>
      <protection/>
    </xf>
    <xf numFmtId="49" fontId="5" fillId="0" borderId="12" xfId="0" applyNumberFormat="1" applyFont="1" applyBorder="1" applyAlignment="1" applyProtection="1">
      <alignment horizontal="left" vertical="center"/>
      <protection/>
    </xf>
    <xf numFmtId="49" fontId="11" fillId="0" borderId="9" xfId="0" applyNumberFormat="1" applyFont="1" applyBorder="1" applyAlignment="1" applyProtection="1">
      <alignment horizontal="center" vertical="center"/>
      <protection/>
    </xf>
    <xf numFmtId="49" fontId="11" fillId="0" borderId="12" xfId="0" applyNumberFormat="1" applyFont="1" applyBorder="1" applyAlignment="1" applyProtection="1">
      <alignment horizontal="center" vertical="center"/>
      <protection/>
    </xf>
    <xf numFmtId="49" fontId="6" fillId="0" borderId="9" xfId="0" applyNumberFormat="1" applyFont="1" applyBorder="1" applyAlignment="1" applyProtection="1">
      <alignment vertical="center" wrapText="1" shrinkToFit="1"/>
      <protection/>
    </xf>
    <xf numFmtId="49" fontId="6" fillId="0" borderId="12" xfId="0" applyNumberFormat="1" applyFont="1" applyBorder="1" applyAlignment="1" applyProtection="1">
      <alignment vertical="center" wrapText="1" shrinkToFit="1"/>
      <protection/>
    </xf>
    <xf numFmtId="0" fontId="0" fillId="0" borderId="12" xfId="0" applyBorder="1" applyAlignment="1">
      <alignment horizontal="center" vertical="center"/>
    </xf>
    <xf numFmtId="49" fontId="11" fillId="0" borderId="9" xfId="0" applyNumberFormat="1" applyFont="1" applyBorder="1" applyAlignment="1" applyProtection="1">
      <alignment horizontal="left" vertical="center"/>
      <protection/>
    </xf>
    <xf numFmtId="49" fontId="11" fillId="0" borderId="12" xfId="0" applyNumberFormat="1" applyFont="1" applyBorder="1" applyAlignment="1" applyProtection="1">
      <alignment horizontal="left" vertical="center"/>
      <protection/>
    </xf>
    <xf numFmtId="0" fontId="0" fillId="0" borderId="12" xfId="0" applyBorder="1" applyAlignment="1">
      <alignment horizontal="left" vertical="center"/>
    </xf>
    <xf numFmtId="49" fontId="5" fillId="0" borderId="9" xfId="0" applyNumberFormat="1" applyFont="1" applyBorder="1" applyAlignment="1" applyProtection="1">
      <alignment vertical="center"/>
      <protection/>
    </xf>
    <xf numFmtId="49" fontId="5" fillId="0" borderId="12" xfId="0" applyNumberFormat="1" applyFont="1" applyBorder="1" applyAlignment="1" applyProtection="1">
      <alignment vertical="center"/>
      <protection/>
    </xf>
    <xf numFmtId="0" fontId="5" fillId="3" borderId="12" xfId="0" applyFont="1" applyFill="1" applyBorder="1" applyAlignment="1" applyProtection="1">
      <alignment horizontal="center" vertical="center" wrapText="1"/>
      <protection/>
    </xf>
    <xf numFmtId="164" fontId="6" fillId="5" borderId="1" xfId="0" applyNumberFormat="1" applyFont="1" applyFill="1" applyBorder="1" applyAlignment="1" applyProtection="1">
      <alignment horizontal="center" vertical="center"/>
      <protection locked="0"/>
    </xf>
    <xf numFmtId="164" fontId="5" fillId="2" borderId="1" xfId="0" applyNumberFormat="1" applyFont="1" applyFill="1" applyBorder="1" applyAlignment="1" applyProtection="1">
      <alignment horizontal="center" vertical="center"/>
      <protection locked="0"/>
    </xf>
    <xf numFmtId="164" fontId="6" fillId="0" borderId="0" xfId="0" applyNumberFormat="1" applyFont="1" applyFill="1" applyBorder="1" applyAlignment="1" applyProtection="1">
      <alignment horizontal="center" vertical="center"/>
      <protection locked="0"/>
    </xf>
    <xf numFmtId="0" fontId="11" fillId="0" borderId="1" xfId="0" applyFont="1" applyBorder="1" applyAlignment="1" applyProtection="1">
      <alignment horizontal="justify" vertical="top" wrapText="1"/>
      <protection/>
    </xf>
    <xf numFmtId="0" fontId="11" fillId="0" borderId="1" xfId="0" applyFont="1" applyBorder="1" applyAlignment="1" applyProtection="1">
      <alignment vertical="top" wrapText="1"/>
      <protection/>
    </xf>
    <xf numFmtId="49" fontId="2" fillId="3" borderId="60" xfId="0" applyNumberFormat="1" applyFont="1" applyFill="1" applyBorder="1" applyAlignment="1" applyProtection="1">
      <alignment horizontal="center" vertical="center"/>
      <protection/>
    </xf>
    <xf numFmtId="49" fontId="2" fillId="3" borderId="56" xfId="0" applyNumberFormat="1" applyFont="1" applyFill="1" applyBorder="1" applyAlignment="1" applyProtection="1">
      <alignment horizontal="center" vertical="center"/>
      <protection/>
    </xf>
    <xf numFmtId="0" fontId="5" fillId="0" borderId="1" xfId="0" applyFont="1" applyBorder="1" applyAlignment="1" applyProtection="1">
      <alignment horizontal="justify" vertical="top" wrapText="1"/>
      <protection/>
    </xf>
    <xf numFmtId="0" fontId="5" fillId="0" borderId="1" xfId="0" applyFont="1" applyBorder="1" applyAlignment="1" applyProtection="1">
      <alignment vertical="top" wrapText="1"/>
      <protection/>
    </xf>
    <xf numFmtId="0" fontId="19" fillId="0" borderId="1" xfId="0" applyFont="1" applyBorder="1" applyAlignment="1" applyProtection="1">
      <alignment horizontal="justify" vertical="top" wrapText="1"/>
      <protection/>
    </xf>
    <xf numFmtId="0" fontId="19" fillId="0" borderId="1" xfId="0" applyFont="1" applyBorder="1" applyAlignment="1" applyProtection="1">
      <alignment vertical="top" wrapText="1"/>
      <protection/>
    </xf>
    <xf numFmtId="0" fontId="2" fillId="0" borderId="33" xfId="0" applyFont="1" applyFill="1" applyBorder="1" applyAlignment="1" applyProtection="1">
      <alignment horizontal="center" vertical="center"/>
      <protection/>
    </xf>
    <xf numFmtId="0" fontId="2" fillId="0" borderId="3" xfId="0" applyFont="1" applyBorder="1" applyAlignment="1" applyProtection="1">
      <alignment/>
      <protection/>
    </xf>
    <xf numFmtId="0" fontId="1" fillId="0" borderId="3" xfId="0" applyFont="1" applyBorder="1" applyAlignment="1" applyProtection="1">
      <alignment/>
      <protection/>
    </xf>
    <xf numFmtId="0" fontId="1" fillId="0" borderId="10" xfId="0" applyFont="1" applyBorder="1" applyAlignment="1" applyProtection="1">
      <alignment/>
      <protection/>
    </xf>
    <xf numFmtId="0" fontId="5" fillId="0" borderId="1" xfId="0" applyFont="1" applyBorder="1" applyAlignment="1" applyProtection="1">
      <alignment horizontal="justify" wrapText="1"/>
      <protection/>
    </xf>
    <xf numFmtId="0" fontId="5" fillId="0" borderId="1" xfId="0" applyFont="1" applyBorder="1" applyAlignment="1" applyProtection="1">
      <alignment wrapText="1"/>
      <protection/>
    </xf>
    <xf numFmtId="0" fontId="5" fillId="0" borderId="1" xfId="0" applyFont="1" applyBorder="1" applyAlignment="1" applyProtection="1">
      <alignment vertical="center" wrapText="1"/>
      <protection/>
    </xf>
    <xf numFmtId="0" fontId="5" fillId="0" borderId="1" xfId="0" applyFont="1" applyBorder="1" applyAlignment="1" applyProtection="1">
      <alignment vertical="top"/>
      <protection/>
    </xf>
    <xf numFmtId="0" fontId="2" fillId="0" borderId="33" xfId="0" applyFont="1" applyBorder="1" applyAlignment="1" applyProtection="1">
      <alignment horizontal="center" vertical="top"/>
      <protection/>
    </xf>
    <xf numFmtId="0" fontId="2" fillId="0" borderId="3" xfId="0" applyFont="1" applyBorder="1" applyAlignment="1" applyProtection="1">
      <alignment vertical="top"/>
      <protection/>
    </xf>
    <xf numFmtId="0" fontId="2" fillId="0" borderId="10" xfId="0" applyFont="1" applyBorder="1" applyAlignment="1" applyProtection="1">
      <alignment vertical="top"/>
      <protection/>
    </xf>
    <xf numFmtId="0" fontId="5" fillId="0" borderId="33" xfId="0" applyFont="1" applyBorder="1" applyAlignment="1" applyProtection="1">
      <alignment vertical="top" wrapText="1"/>
      <protection/>
    </xf>
    <xf numFmtId="0" fontId="5" fillId="0" borderId="3" xfId="0" applyFont="1" applyBorder="1" applyAlignment="1" applyProtection="1">
      <alignment vertical="top" wrapText="1"/>
      <protection/>
    </xf>
    <xf numFmtId="0" fontId="11" fillId="0" borderId="33" xfId="0" applyFont="1" applyBorder="1" applyAlignment="1" applyProtection="1">
      <alignment vertical="top" wrapText="1"/>
      <protection/>
    </xf>
    <xf numFmtId="0" fontId="11" fillId="0" borderId="3" xfId="0" applyFont="1" applyBorder="1" applyAlignment="1" applyProtection="1">
      <alignment vertical="top" wrapText="1"/>
      <protection/>
    </xf>
    <xf numFmtId="164" fontId="5" fillId="2" borderId="1" xfId="0" applyNumberFormat="1" applyFont="1" applyFill="1" applyBorder="1" applyAlignment="1" applyProtection="1">
      <alignment horizontal="center" vertical="center" wrapText="1"/>
      <protection locked="0"/>
    </xf>
    <xf numFmtId="0" fontId="11" fillId="0" borderId="1" xfId="0" applyFont="1" applyBorder="1" applyAlignment="1" applyProtection="1">
      <alignment vertical="center" wrapText="1"/>
      <protection/>
    </xf>
    <xf numFmtId="0" fontId="5" fillId="0" borderId="1" xfId="0" applyFont="1" applyBorder="1" applyAlignment="1" applyProtection="1">
      <alignment horizontal="center" vertical="center" wrapText="1"/>
      <protection/>
    </xf>
    <xf numFmtId="0" fontId="19" fillId="0" borderId="33" xfId="0" applyFont="1" applyBorder="1" applyAlignment="1" applyProtection="1">
      <alignment vertical="top" wrapText="1"/>
      <protection/>
    </xf>
    <xf numFmtId="0" fontId="19" fillId="0" borderId="3" xfId="0" applyFont="1" applyBorder="1" applyAlignment="1" applyProtection="1">
      <alignment vertical="top" wrapText="1"/>
      <protection/>
    </xf>
    <xf numFmtId="0" fontId="5" fillId="0" borderId="12" xfId="0" applyFont="1" applyBorder="1" applyAlignment="1" applyProtection="1">
      <alignment vertical="top" wrapText="1"/>
      <protection/>
    </xf>
    <xf numFmtId="49" fontId="2" fillId="3" borderId="28" xfId="0" applyNumberFormat="1" applyFont="1" applyFill="1" applyBorder="1" applyAlignment="1" applyProtection="1">
      <alignment horizontal="center" vertical="center" wrapText="1"/>
      <protection/>
    </xf>
    <xf numFmtId="49" fontId="1" fillId="3" borderId="27" xfId="0" applyNumberFormat="1" applyFont="1" applyFill="1" applyBorder="1" applyAlignment="1" applyProtection="1">
      <alignment horizontal="center" vertical="center"/>
      <protection/>
    </xf>
    <xf numFmtId="49" fontId="1" fillId="3" borderId="51" xfId="0" applyNumberFormat="1" applyFont="1" applyFill="1" applyBorder="1" applyAlignment="1" applyProtection="1">
      <alignment horizontal="center" vertical="center"/>
      <protection/>
    </xf>
    <xf numFmtId="49" fontId="2" fillId="3" borderId="21" xfId="0" applyNumberFormat="1" applyFont="1" applyFill="1" applyBorder="1" applyAlignment="1" applyProtection="1">
      <alignment horizontal="center" vertical="center" wrapText="1"/>
      <protection/>
    </xf>
    <xf numFmtId="0" fontId="0" fillId="0" borderId="7" xfId="0" applyBorder="1" applyAlignment="1" applyProtection="1">
      <alignment horizontal="center" vertical="center"/>
      <protection/>
    </xf>
    <xf numFmtId="0" fontId="0" fillId="0" borderId="23" xfId="0" applyBorder="1" applyAlignment="1" applyProtection="1">
      <alignment horizontal="center" vertical="center"/>
      <protection/>
    </xf>
    <xf numFmtId="0" fontId="0" fillId="0" borderId="30" xfId="0" applyBorder="1" applyAlignment="1" applyProtection="1">
      <alignment horizontal="center" vertical="center"/>
      <protection/>
    </xf>
    <xf numFmtId="0" fontId="0" fillId="0" borderId="24" xfId="0" applyBorder="1" applyAlignment="1" applyProtection="1">
      <alignment horizontal="center" vertical="center"/>
      <protection/>
    </xf>
    <xf numFmtId="0" fontId="0" fillId="0" borderId="32" xfId="0" applyBorder="1" applyAlignment="1" applyProtection="1">
      <alignment horizontal="center" vertical="center"/>
      <protection/>
    </xf>
    <xf numFmtId="0" fontId="2" fillId="3" borderId="64" xfId="0" applyNumberFormat="1" applyFont="1" applyFill="1" applyBorder="1" applyAlignment="1" applyProtection="1">
      <alignment horizontal="center" vertical="center" wrapText="1"/>
      <protection/>
    </xf>
    <xf numFmtId="0" fontId="2" fillId="3" borderId="51" xfId="0" applyNumberFormat="1" applyFont="1" applyFill="1" applyBorder="1" applyAlignment="1" applyProtection="1">
      <alignment horizontal="center" vertical="center" wrapText="1"/>
      <protection/>
    </xf>
    <xf numFmtId="49" fontId="2" fillId="0" borderId="1" xfId="0" applyNumberFormat="1" applyFont="1" applyBorder="1" applyAlignment="1" applyProtection="1">
      <alignment vertical="center"/>
      <protection/>
    </xf>
    <xf numFmtId="0" fontId="0" fillId="0" borderId="3" xfId="0" applyBorder="1" applyAlignment="1">
      <alignment horizontal="left" vertical="center"/>
    </xf>
    <xf numFmtId="0" fontId="0" fillId="0" borderId="10" xfId="0" applyBorder="1" applyAlignment="1">
      <alignment horizontal="left" vertical="center"/>
    </xf>
    <xf numFmtId="0" fontId="2" fillId="0" borderId="0" xfId="0" applyFont="1" applyAlignment="1" applyProtection="1">
      <alignment horizontal="center" vertical="center" wrapText="1"/>
      <protection/>
    </xf>
    <xf numFmtId="0" fontId="2" fillId="0" borderId="31" xfId="0"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0" fontId="13" fillId="2" borderId="48" xfId="0" applyNumberFormat="1" applyFont="1" applyFill="1" applyBorder="1" applyAlignment="1" applyProtection="1">
      <alignment horizontal="left" vertical="center"/>
      <protection/>
    </xf>
    <xf numFmtId="0" fontId="0" fillId="2" borderId="11" xfId="0" applyFill="1" applyBorder="1" applyAlignment="1" applyProtection="1">
      <alignment vertical="center"/>
      <protection/>
    </xf>
    <xf numFmtId="0" fontId="0" fillId="2" borderId="37" xfId="0" applyFill="1" applyBorder="1" applyAlignment="1" applyProtection="1">
      <alignment vertical="center"/>
      <protection/>
    </xf>
    <xf numFmtId="0" fontId="0" fillId="2" borderId="11" xfId="0" applyFill="1" applyBorder="1" applyAlignment="1" applyProtection="1">
      <alignment vertical="center"/>
      <protection locked="0"/>
    </xf>
    <xf numFmtId="0" fontId="0" fillId="2" borderId="37" xfId="0" applyFill="1" applyBorder="1" applyAlignment="1" applyProtection="1">
      <alignment vertical="center"/>
      <protection locked="0"/>
    </xf>
    <xf numFmtId="0" fontId="21" fillId="0" borderId="0" xfId="0" applyFont="1" applyAlignment="1">
      <alignment horizontal="center"/>
    </xf>
    <xf numFmtId="14" fontId="0" fillId="2" borderId="36" xfId="0" applyNumberFormat="1" applyFont="1" applyFill="1" applyBorder="1" applyAlignment="1" applyProtection="1">
      <alignment horizontal="left" vertical="center" wrapText="1"/>
      <protection locked="0"/>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dxfs count="2">
    <dxf>
      <font>
        <b val="0"/>
        <i val="0"/>
        <strike val="0"/>
        <color rgb="FFFF0000"/>
      </font>
      <border/>
    </dxf>
    <dxf>
      <font>
        <b val="0"/>
        <i val="0"/>
        <strike val="0"/>
        <color rgb="FF0000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hdm-kalna.sk" TargetMode="External" /><Relationship Id="rId2" Type="http://schemas.openxmlformats.org/officeDocument/2006/relationships/hyperlink" Target="http://www.hdm-kalna.s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0"/>
  </sheetPr>
  <dimension ref="A1:N435"/>
  <sheetViews>
    <sheetView showGridLines="0" tabSelected="1" zoomScale="85" zoomScaleNormal="85" workbookViewId="0" topLeftCell="A25">
      <selection activeCell="F38" sqref="F38:I39"/>
    </sheetView>
  </sheetViews>
  <sheetFormatPr defaultColWidth="9.140625" defaultRowHeight="12.75"/>
  <cols>
    <col min="1" max="1" width="31.28125" style="30" customWidth="1"/>
    <col min="2" max="2" width="21.140625" style="16" customWidth="1"/>
    <col min="3" max="3" width="19.28125" style="30" customWidth="1"/>
    <col min="4" max="4" width="12.421875" style="16" customWidth="1"/>
    <col min="5" max="5" width="17.28125" style="16" customWidth="1"/>
    <col min="6" max="6" width="12.28125" style="16" customWidth="1"/>
    <col min="7" max="7" width="10.28125" style="16" customWidth="1"/>
    <col min="8" max="8" width="11.7109375" style="16" bestFit="1" customWidth="1"/>
    <col min="9" max="9" width="9.7109375" style="16" customWidth="1"/>
    <col min="10" max="16384" width="9.140625" style="16" customWidth="1"/>
  </cols>
  <sheetData>
    <row r="1" spans="1:9" ht="15.75">
      <c r="A1" s="193" t="s">
        <v>673</v>
      </c>
      <c r="B1" s="191"/>
      <c r="C1" s="283" t="s">
        <v>158</v>
      </c>
      <c r="D1" s="284"/>
      <c r="E1" s="284"/>
      <c r="F1" s="191"/>
      <c r="G1" s="191"/>
      <c r="H1" s="191"/>
      <c r="I1" s="191"/>
    </row>
    <row r="2" spans="1:9" ht="17.25" customHeight="1">
      <c r="A2" s="277" t="s">
        <v>681</v>
      </c>
      <c r="B2" s="278"/>
      <c r="C2" s="278"/>
      <c r="D2" s="278"/>
      <c r="E2" s="278"/>
      <c r="F2" s="278"/>
      <c r="G2" s="278"/>
      <c r="H2" s="278"/>
      <c r="I2" s="278"/>
    </row>
    <row r="3" spans="1:9" ht="18" customHeight="1">
      <c r="A3" s="149"/>
      <c r="B3" s="277" t="s">
        <v>675</v>
      </c>
      <c r="C3" s="530"/>
      <c r="D3" s="530"/>
      <c r="E3" s="530"/>
      <c r="F3" s="530"/>
      <c r="G3" s="87"/>
      <c r="H3" s="87"/>
      <c r="I3" s="87"/>
    </row>
    <row r="4" spans="1:9" ht="15.75">
      <c r="A4" s="272" t="s">
        <v>253</v>
      </c>
      <c r="B4" s="273"/>
      <c r="C4" s="87"/>
      <c r="D4" s="87"/>
      <c r="E4" s="87"/>
      <c r="F4" s="87"/>
      <c r="G4" s="87"/>
      <c r="H4" s="87"/>
      <c r="I4" s="87"/>
    </row>
    <row r="5" spans="1:9" ht="9.75" customHeight="1" thickBot="1">
      <c r="A5" s="86"/>
      <c r="B5" s="88"/>
      <c r="C5" s="87"/>
      <c r="D5" s="87"/>
      <c r="E5" s="87"/>
      <c r="F5" s="87"/>
      <c r="G5" s="87"/>
      <c r="H5" s="87"/>
      <c r="I5" s="87"/>
    </row>
    <row r="6" spans="1:9" ht="13.5" thickBot="1">
      <c r="A6" s="89" t="s">
        <v>159</v>
      </c>
      <c r="B6" s="14" t="s">
        <v>385</v>
      </c>
      <c r="C6" s="18"/>
      <c r="D6" s="90" t="s">
        <v>261</v>
      </c>
      <c r="E6" s="274" t="s">
        <v>386</v>
      </c>
      <c r="F6" s="335"/>
      <c r="G6" s="335"/>
      <c r="H6" s="335"/>
      <c r="I6" s="336"/>
    </row>
    <row r="7" spans="1:9" s="87" customFormat="1" ht="13.5" thickBot="1">
      <c r="A7" s="183"/>
      <c r="B7" s="63"/>
      <c r="C7" s="98"/>
      <c r="D7" s="131"/>
      <c r="E7" s="63"/>
      <c r="F7" s="150"/>
      <c r="G7" s="150"/>
      <c r="H7" s="150"/>
      <c r="I7" s="150"/>
    </row>
    <row r="8" spans="1:9" ht="13.5" thickBot="1">
      <c r="A8" s="89" t="s">
        <v>752</v>
      </c>
      <c r="B8" s="134" t="s">
        <v>753</v>
      </c>
      <c r="C8" s="15" t="s">
        <v>387</v>
      </c>
      <c r="D8" s="134" t="s">
        <v>754</v>
      </c>
      <c r="E8" s="15" t="s">
        <v>388</v>
      </c>
      <c r="F8" s="132"/>
      <c r="G8" s="132"/>
      <c r="H8" s="132"/>
      <c r="I8" s="133"/>
    </row>
    <row r="9" spans="1:9" ht="13.5" customHeight="1" thickBot="1">
      <c r="A9" s="88"/>
      <c r="B9" s="19"/>
      <c r="C9" s="20"/>
      <c r="D9" s="20"/>
      <c r="E9" s="19"/>
      <c r="F9" s="19"/>
      <c r="G9" s="21"/>
      <c r="H9" s="21"/>
      <c r="I9" s="21"/>
    </row>
    <row r="10" spans="1:9" ht="13.5" thickBot="1">
      <c r="A10" s="89" t="s">
        <v>647</v>
      </c>
      <c r="B10" s="274" t="s">
        <v>389</v>
      </c>
      <c r="C10" s="535"/>
      <c r="D10" s="535"/>
      <c r="E10" s="535"/>
      <c r="F10" s="535"/>
      <c r="G10" s="535"/>
      <c r="H10" s="535"/>
      <c r="I10" s="536"/>
    </row>
    <row r="11" spans="1:9" s="22" customFormat="1" ht="13.5" customHeight="1" thickBot="1">
      <c r="A11" s="20"/>
      <c r="B11" s="20"/>
      <c r="C11" s="20"/>
      <c r="E11" s="20"/>
      <c r="F11" s="20"/>
      <c r="G11" s="20"/>
      <c r="H11" s="20"/>
      <c r="I11" s="20"/>
    </row>
    <row r="12" spans="1:9" ht="18.75" customHeight="1" thickBot="1">
      <c r="A12" s="91" t="s">
        <v>254</v>
      </c>
      <c r="B12" s="274" t="s">
        <v>390</v>
      </c>
      <c r="C12" s="335"/>
      <c r="D12" s="335"/>
      <c r="E12" s="335"/>
      <c r="F12" s="335"/>
      <c r="G12" s="335"/>
      <c r="H12" s="335"/>
      <c r="I12" s="336"/>
    </row>
    <row r="13" spans="1:9" ht="9.75" customHeight="1" thickBot="1">
      <c r="A13" s="20"/>
      <c r="B13" s="18"/>
      <c r="C13" s="18"/>
      <c r="D13" s="18"/>
      <c r="E13" s="18"/>
      <c r="F13" s="18"/>
      <c r="G13" s="18"/>
      <c r="H13" s="18"/>
      <c r="I13" s="18"/>
    </row>
    <row r="14" spans="1:9" ht="12.75">
      <c r="A14" s="85" t="s">
        <v>262</v>
      </c>
      <c r="B14" s="276"/>
      <c r="C14" s="276"/>
      <c r="D14" s="23"/>
      <c r="E14" s="23"/>
      <c r="F14" s="23"/>
      <c r="G14" s="23"/>
      <c r="H14" s="23"/>
      <c r="I14" s="24"/>
    </row>
    <row r="15" spans="1:9" ht="12.75">
      <c r="A15" s="92" t="s">
        <v>255</v>
      </c>
      <c r="B15" s="340" t="s">
        <v>391</v>
      </c>
      <c r="C15" s="341"/>
      <c r="D15" s="341"/>
      <c r="E15" s="341"/>
      <c r="F15" s="341"/>
      <c r="G15" s="341"/>
      <c r="H15" s="341"/>
      <c r="I15" s="342"/>
    </row>
    <row r="16" spans="1:9" ht="12.75">
      <c r="A16" s="92" t="s">
        <v>275</v>
      </c>
      <c r="B16" s="340" t="s">
        <v>392</v>
      </c>
      <c r="C16" s="341"/>
      <c r="D16" s="341"/>
      <c r="E16" s="341"/>
      <c r="F16" s="341"/>
      <c r="G16" s="341"/>
      <c r="H16" s="341"/>
      <c r="I16" s="342"/>
    </row>
    <row r="17" spans="1:9" ht="13.5" thickBot="1">
      <c r="A17" s="93" t="s">
        <v>247</v>
      </c>
      <c r="B17" s="337" t="s">
        <v>393</v>
      </c>
      <c r="C17" s="338"/>
      <c r="D17" s="338"/>
      <c r="E17" s="338"/>
      <c r="F17" s="338"/>
      <c r="G17" s="338"/>
      <c r="H17" s="338"/>
      <c r="I17" s="339"/>
    </row>
    <row r="18" spans="1:9" ht="9.75" customHeight="1" thickBot="1">
      <c r="A18" s="25"/>
      <c r="B18" s="18"/>
      <c r="C18" s="16"/>
      <c r="I18" s="18"/>
    </row>
    <row r="19" spans="1:9" ht="13.5" thickBot="1">
      <c r="A19" s="89" t="s">
        <v>271</v>
      </c>
      <c r="B19" s="274" t="s">
        <v>569</v>
      </c>
      <c r="C19" s="274"/>
      <c r="D19" s="274"/>
      <c r="E19" s="274"/>
      <c r="F19" s="274"/>
      <c r="G19" s="274"/>
      <c r="H19" s="274"/>
      <c r="I19" s="534"/>
    </row>
    <row r="20" spans="1:9" ht="9.75" customHeight="1" thickBot="1">
      <c r="A20" s="18"/>
      <c r="B20" s="18"/>
      <c r="C20" s="18"/>
      <c r="I20" s="18"/>
    </row>
    <row r="21" spans="1:9" ht="13.5" thickBot="1">
      <c r="A21" s="89" t="s">
        <v>263</v>
      </c>
      <c r="B21" s="94" t="s">
        <v>256</v>
      </c>
      <c r="C21" s="15" t="s">
        <v>331</v>
      </c>
      <c r="D21" s="138"/>
      <c r="E21" s="94" t="s">
        <v>257</v>
      </c>
      <c r="F21" s="274" t="s">
        <v>394</v>
      </c>
      <c r="G21" s="335"/>
      <c r="H21" s="335"/>
      <c r="I21" s="336"/>
    </row>
    <row r="22" spans="1:9" ht="9.75" customHeight="1" thickBot="1">
      <c r="A22" s="17"/>
      <c r="B22" s="17"/>
      <c r="C22" s="20"/>
      <c r="D22" s="18"/>
      <c r="E22" s="17"/>
      <c r="I22" s="18"/>
    </row>
    <row r="23" spans="1:9" ht="13.5" thickBot="1">
      <c r="A23" s="89" t="s">
        <v>264</v>
      </c>
      <c r="B23" s="94" t="s">
        <v>256</v>
      </c>
      <c r="C23" s="15" t="s">
        <v>331</v>
      </c>
      <c r="D23" s="138"/>
      <c r="E23" s="94" t="s">
        <v>257</v>
      </c>
      <c r="F23" s="274" t="s">
        <v>395</v>
      </c>
      <c r="G23" s="335"/>
      <c r="H23" s="335"/>
      <c r="I23" s="336"/>
    </row>
    <row r="24" spans="1:9" ht="13.5" thickBot="1">
      <c r="A24" s="18"/>
      <c r="B24" s="18"/>
      <c r="C24" s="18"/>
      <c r="E24" s="18"/>
      <c r="F24" s="18"/>
      <c r="G24" s="18"/>
      <c r="H24" s="18"/>
      <c r="I24" s="18"/>
    </row>
    <row r="25" spans="1:9" ht="13.5" thickBot="1">
      <c r="A25" s="89" t="s">
        <v>551</v>
      </c>
      <c r="B25" s="334" t="s">
        <v>396</v>
      </c>
      <c r="C25" s="335"/>
      <c r="D25" s="335"/>
      <c r="E25" s="335"/>
      <c r="F25" s="335"/>
      <c r="G25" s="335"/>
      <c r="H25" s="335"/>
      <c r="I25" s="336"/>
    </row>
    <row r="26" spans="1:9" ht="7.5" customHeight="1" thickBot="1">
      <c r="A26" s="17"/>
      <c r="B26" s="19"/>
      <c r="C26" s="19"/>
      <c r="D26" s="26"/>
      <c r="E26" s="26"/>
      <c r="F26" s="26"/>
      <c r="G26" s="26"/>
      <c r="H26" s="26"/>
      <c r="I26" s="26"/>
    </row>
    <row r="27" spans="1:9" ht="13.5" thickBot="1">
      <c r="A27" s="89" t="s">
        <v>258</v>
      </c>
      <c r="B27" s="334" t="s">
        <v>397</v>
      </c>
      <c r="C27" s="537"/>
      <c r="D27" s="537"/>
      <c r="E27" s="537"/>
      <c r="F27" s="537"/>
      <c r="G27" s="537"/>
      <c r="H27" s="537"/>
      <c r="I27" s="538"/>
    </row>
    <row r="28" spans="1:9" ht="9.75" customHeight="1" thickBot="1">
      <c r="A28" s="18"/>
      <c r="B28" s="18"/>
      <c r="C28" s="18"/>
      <c r="D28" s="18"/>
      <c r="E28" s="18"/>
      <c r="F28" s="18"/>
      <c r="G28" s="18"/>
      <c r="H28" s="18"/>
      <c r="I28" s="27"/>
    </row>
    <row r="29" spans="1:9" ht="13.5" thickBot="1">
      <c r="A29" s="89" t="s">
        <v>265</v>
      </c>
      <c r="B29" s="274" t="s">
        <v>398</v>
      </c>
      <c r="C29" s="275"/>
      <c r="D29" s="18"/>
      <c r="E29" s="287" t="s">
        <v>738</v>
      </c>
      <c r="F29" s="288"/>
      <c r="G29" s="274" t="s">
        <v>399</v>
      </c>
      <c r="H29" s="274"/>
      <c r="I29" s="275"/>
    </row>
    <row r="30" spans="1:9" ht="9.75" customHeight="1" thickBot="1">
      <c r="A30" s="16"/>
      <c r="B30" s="18"/>
      <c r="C30" s="18"/>
      <c r="D30" s="18"/>
      <c r="E30" s="18"/>
      <c r="F30" s="18"/>
      <c r="G30" s="18"/>
      <c r="H30" s="18"/>
      <c r="I30" s="18"/>
    </row>
    <row r="31" spans="1:9" ht="9.75" customHeight="1">
      <c r="A31" s="247" t="s">
        <v>266</v>
      </c>
      <c r="B31" s="250" t="s">
        <v>400</v>
      </c>
      <c r="C31" s="251"/>
      <c r="D31" s="251"/>
      <c r="E31" s="251"/>
      <c r="F31" s="251"/>
      <c r="G31" s="251"/>
      <c r="H31" s="251"/>
      <c r="I31" s="252"/>
    </row>
    <row r="32" spans="1:9" ht="9.75" customHeight="1">
      <c r="A32" s="248"/>
      <c r="B32" s="244"/>
      <c r="C32" s="244"/>
      <c r="D32" s="244"/>
      <c r="E32" s="244"/>
      <c r="F32" s="244"/>
      <c r="G32" s="244"/>
      <c r="H32" s="244"/>
      <c r="I32" s="245"/>
    </row>
    <row r="33" spans="1:9" ht="13.5" thickBot="1">
      <c r="A33" s="249"/>
      <c r="B33" s="239"/>
      <c r="C33" s="239"/>
      <c r="D33" s="239"/>
      <c r="E33" s="239"/>
      <c r="F33" s="239"/>
      <c r="G33" s="239"/>
      <c r="H33" s="239"/>
      <c r="I33" s="240"/>
    </row>
    <row r="34" spans="1:9" ht="13.5" thickBot="1">
      <c r="A34" s="17"/>
      <c r="B34" s="63"/>
      <c r="C34" s="64"/>
      <c r="D34" s="64"/>
      <c r="E34" s="64"/>
      <c r="F34" s="64"/>
      <c r="G34" s="64"/>
      <c r="H34" s="64"/>
      <c r="I34" s="64"/>
    </row>
    <row r="35" spans="1:9" ht="26.25" customHeight="1">
      <c r="A35" s="300" t="s">
        <v>678</v>
      </c>
      <c r="B35" s="232" t="s">
        <v>94</v>
      </c>
      <c r="C35" s="241" t="s">
        <v>677</v>
      </c>
      <c r="D35" s="242"/>
      <c r="E35" s="242"/>
      <c r="F35" s="237" t="s">
        <v>570</v>
      </c>
      <c r="G35" s="237"/>
      <c r="H35" s="237"/>
      <c r="I35" s="238"/>
    </row>
    <row r="36" spans="1:9" ht="12.75">
      <c r="A36" s="301"/>
      <c r="B36" s="234"/>
      <c r="C36" s="243"/>
      <c r="D36" s="243"/>
      <c r="E36" s="243"/>
      <c r="F36" s="236"/>
      <c r="G36" s="236"/>
      <c r="H36" s="236"/>
      <c r="I36" s="299"/>
    </row>
    <row r="37" spans="1:9" ht="12.75">
      <c r="A37" s="301"/>
      <c r="B37" s="234"/>
      <c r="C37" s="243"/>
      <c r="D37" s="243"/>
      <c r="E37" s="243"/>
      <c r="F37" s="236"/>
      <c r="G37" s="236"/>
      <c r="H37" s="236"/>
      <c r="I37" s="299"/>
    </row>
    <row r="38" spans="1:9" ht="12.75">
      <c r="A38" s="301"/>
      <c r="B38" s="234"/>
      <c r="C38" s="289" t="s">
        <v>639</v>
      </c>
      <c r="D38" s="290"/>
      <c r="E38" s="290"/>
      <c r="F38" s="720">
        <v>41516</v>
      </c>
      <c r="G38" s="293"/>
      <c r="H38" s="293"/>
      <c r="I38" s="294"/>
    </row>
    <row r="39" spans="1:9" ht="12.75">
      <c r="A39" s="301"/>
      <c r="B39" s="234"/>
      <c r="C39" s="291"/>
      <c r="D39" s="292"/>
      <c r="E39" s="292"/>
      <c r="F39" s="295"/>
      <c r="G39" s="295"/>
      <c r="H39" s="295"/>
      <c r="I39" s="296"/>
    </row>
    <row r="40" spans="1:9" ht="13.5" thickBot="1">
      <c r="A40" s="302"/>
      <c r="B40" s="235"/>
      <c r="C40" s="285" t="s">
        <v>676</v>
      </c>
      <c r="D40" s="286"/>
      <c r="E40" s="286"/>
      <c r="F40" s="531"/>
      <c r="G40" s="532"/>
      <c r="H40" s="532"/>
      <c r="I40" s="533"/>
    </row>
    <row r="41" spans="1:9" s="20" customFormat="1" ht="12.75">
      <c r="A41" s="192"/>
      <c r="B41" s="192"/>
      <c r="C41" s="192"/>
      <c r="D41" s="192"/>
      <c r="E41" s="192"/>
      <c r="F41" s="192"/>
      <c r="G41" s="192"/>
      <c r="H41" s="192"/>
      <c r="I41" s="192"/>
    </row>
    <row r="42" spans="1:9" s="20" customFormat="1" ht="13.5" thickBot="1">
      <c r="A42" s="192"/>
      <c r="B42" s="192"/>
      <c r="C42" s="192"/>
      <c r="D42" s="192"/>
      <c r="E42" s="192"/>
      <c r="F42" s="192"/>
      <c r="G42" s="192"/>
      <c r="H42" s="192"/>
      <c r="I42" s="192"/>
    </row>
    <row r="43" spans="1:14" ht="12.75">
      <c r="A43" s="85" t="s">
        <v>66</v>
      </c>
      <c r="B43" s="297" t="s">
        <v>401</v>
      </c>
      <c r="C43" s="297"/>
      <c r="D43" s="297"/>
      <c r="E43" s="297"/>
      <c r="F43" s="297"/>
      <c r="G43" s="297"/>
      <c r="H43" s="297"/>
      <c r="I43" s="298"/>
      <c r="J43" s="18"/>
      <c r="K43" s="18"/>
      <c r="L43" s="18"/>
      <c r="M43" s="18"/>
      <c r="N43" s="18"/>
    </row>
    <row r="44" spans="1:14" ht="12.75">
      <c r="A44" s="95"/>
      <c r="B44" s="270"/>
      <c r="C44" s="270"/>
      <c r="D44" s="270"/>
      <c r="E44" s="270"/>
      <c r="F44" s="270"/>
      <c r="G44" s="270"/>
      <c r="H44" s="270"/>
      <c r="I44" s="271"/>
      <c r="J44" s="18"/>
      <c r="K44" s="18"/>
      <c r="L44" s="18"/>
      <c r="M44" s="18"/>
      <c r="N44" s="18"/>
    </row>
    <row r="45" spans="1:14" ht="12.75">
      <c r="A45" s="95"/>
      <c r="B45" s="270"/>
      <c r="C45" s="270"/>
      <c r="D45" s="270"/>
      <c r="E45" s="270"/>
      <c r="F45" s="270"/>
      <c r="G45" s="270"/>
      <c r="H45" s="270"/>
      <c r="I45" s="271"/>
      <c r="J45" s="18"/>
      <c r="K45" s="18"/>
      <c r="L45" s="18"/>
      <c r="M45" s="18"/>
      <c r="N45" s="18"/>
    </row>
    <row r="46" spans="1:14" ht="12.75">
      <c r="A46" s="95"/>
      <c r="B46" s="270"/>
      <c r="C46" s="270"/>
      <c r="D46" s="270"/>
      <c r="E46" s="270"/>
      <c r="F46" s="270"/>
      <c r="G46" s="270"/>
      <c r="H46" s="270"/>
      <c r="I46" s="271"/>
      <c r="J46" s="18"/>
      <c r="K46" s="18"/>
      <c r="L46" s="18"/>
      <c r="M46" s="18"/>
      <c r="N46" s="18"/>
    </row>
    <row r="47" spans="1:14" ht="12.75">
      <c r="A47" s="95"/>
      <c r="B47" s="270"/>
      <c r="C47" s="270"/>
      <c r="D47" s="270"/>
      <c r="E47" s="270"/>
      <c r="F47" s="270"/>
      <c r="G47" s="270"/>
      <c r="H47" s="270"/>
      <c r="I47" s="271"/>
      <c r="J47" s="18"/>
      <c r="K47" s="18"/>
      <c r="L47" s="18"/>
      <c r="M47" s="18"/>
      <c r="N47" s="18"/>
    </row>
    <row r="48" spans="1:14" ht="13.5" thickBot="1">
      <c r="A48" s="96"/>
      <c r="B48" s="265"/>
      <c r="C48" s="265"/>
      <c r="D48" s="265"/>
      <c r="E48" s="265"/>
      <c r="F48" s="265"/>
      <c r="G48" s="265"/>
      <c r="H48" s="265"/>
      <c r="I48" s="266"/>
      <c r="J48" s="18"/>
      <c r="K48" s="18"/>
      <c r="L48" s="18"/>
      <c r="M48" s="18"/>
      <c r="N48" s="18"/>
    </row>
    <row r="49" spans="1:9" ht="12.75">
      <c r="A49" s="98"/>
      <c r="B49" s="98"/>
      <c r="C49" s="151"/>
      <c r="D49" s="28"/>
      <c r="E49" s="28"/>
      <c r="F49" s="18"/>
      <c r="G49" s="18"/>
      <c r="H49" s="18"/>
      <c r="I49" s="18"/>
    </row>
    <row r="50" spans="1:9" ht="15">
      <c r="A50" s="272" t="s">
        <v>839</v>
      </c>
      <c r="B50" s="506"/>
      <c r="C50" s="506"/>
      <c r="D50" s="18"/>
      <c r="E50" s="18"/>
      <c r="F50" s="18"/>
      <c r="G50" s="18"/>
      <c r="H50" s="18"/>
      <c r="I50" s="18"/>
    </row>
    <row r="51" spans="1:9" ht="15">
      <c r="A51" s="139"/>
      <c r="B51" s="140"/>
      <c r="C51" s="140"/>
      <c r="D51" s="18"/>
      <c r="E51" s="18"/>
      <c r="F51" s="18"/>
      <c r="G51" s="18"/>
      <c r="H51" s="18"/>
      <c r="I51" s="18"/>
    </row>
    <row r="52" spans="1:9" ht="15.75" customHeight="1">
      <c r="A52" s="510" t="s">
        <v>374</v>
      </c>
      <c r="B52" s="511"/>
      <c r="C52" s="511"/>
      <c r="D52" s="511"/>
      <c r="E52" s="511"/>
      <c r="F52" s="512"/>
      <c r="G52" s="253" t="s">
        <v>402</v>
      </c>
      <c r="H52" s="254"/>
      <c r="I52" s="246"/>
    </row>
    <row r="53" spans="1:9" ht="15.75" thickBot="1">
      <c r="A53" s="139"/>
      <c r="B53" s="140"/>
      <c r="C53" s="140"/>
      <c r="D53" s="18"/>
      <c r="E53" s="18"/>
      <c r="F53" s="18"/>
      <c r="G53" s="18"/>
      <c r="H53" s="18"/>
      <c r="I53" s="18"/>
    </row>
    <row r="54" spans="1:9" ht="13.5" thickBot="1">
      <c r="A54" s="269" t="s">
        <v>379</v>
      </c>
      <c r="B54" s="264"/>
      <c r="C54" s="262" t="s">
        <v>5</v>
      </c>
      <c r="D54" s="262"/>
      <c r="E54" s="262"/>
      <c r="F54" s="263" t="s">
        <v>585</v>
      </c>
      <c r="G54" s="263"/>
      <c r="H54" s="263"/>
      <c r="I54" s="261"/>
    </row>
    <row r="55" spans="1:9" ht="12.75">
      <c r="A55" s="259" t="s">
        <v>682</v>
      </c>
      <c r="B55" s="260"/>
      <c r="C55" s="257" t="s">
        <v>375</v>
      </c>
      <c r="D55" s="258"/>
      <c r="E55" s="258"/>
      <c r="F55" s="267" t="s">
        <v>840</v>
      </c>
      <c r="G55" s="267"/>
      <c r="H55" s="267"/>
      <c r="I55" s="268"/>
    </row>
    <row r="56" spans="1:9" ht="12.75">
      <c r="A56" s="255"/>
      <c r="B56" s="256"/>
      <c r="C56" s="279" t="s">
        <v>376</v>
      </c>
      <c r="D56" s="280"/>
      <c r="E56" s="280"/>
      <c r="F56" s="281" t="s">
        <v>841</v>
      </c>
      <c r="G56" s="281"/>
      <c r="H56" s="281"/>
      <c r="I56" s="282"/>
    </row>
    <row r="57" spans="1:9" ht="12.75">
      <c r="A57" s="255"/>
      <c r="B57" s="256"/>
      <c r="C57" s="279" t="s">
        <v>377</v>
      </c>
      <c r="D57" s="280"/>
      <c r="E57" s="280"/>
      <c r="F57" s="281" t="s">
        <v>586</v>
      </c>
      <c r="G57" s="281"/>
      <c r="H57" s="281"/>
      <c r="I57" s="282"/>
    </row>
    <row r="58" spans="1:9" ht="12.75">
      <c r="A58" s="255"/>
      <c r="B58" s="256"/>
      <c r="C58" s="279" t="s">
        <v>378</v>
      </c>
      <c r="D58" s="280"/>
      <c r="E58" s="280"/>
      <c r="F58" s="281" t="s">
        <v>352</v>
      </c>
      <c r="G58" s="281"/>
      <c r="H58" s="281"/>
      <c r="I58" s="282"/>
    </row>
    <row r="59" spans="1:9" ht="25.5" customHeight="1">
      <c r="A59" s="524" t="s">
        <v>685</v>
      </c>
      <c r="B59" s="525"/>
      <c r="C59" s="279" t="s">
        <v>64</v>
      </c>
      <c r="D59" s="280"/>
      <c r="E59" s="280"/>
      <c r="F59" s="281" t="s">
        <v>842</v>
      </c>
      <c r="G59" s="281"/>
      <c r="H59" s="281"/>
      <c r="I59" s="282"/>
    </row>
    <row r="60" spans="1:9" ht="26.25" customHeight="1">
      <c r="A60" s="526"/>
      <c r="B60" s="527"/>
      <c r="C60" s="517" t="s">
        <v>65</v>
      </c>
      <c r="D60" s="290"/>
      <c r="E60" s="518"/>
      <c r="F60" s="495" t="s">
        <v>843</v>
      </c>
      <c r="G60" s="290"/>
      <c r="H60" s="290"/>
      <c r="I60" s="522"/>
    </row>
    <row r="61" spans="1:9" ht="26.25" customHeight="1" thickBot="1">
      <c r="A61" s="528"/>
      <c r="B61" s="529"/>
      <c r="C61" s="519"/>
      <c r="D61" s="520"/>
      <c r="E61" s="521"/>
      <c r="F61" s="519"/>
      <c r="G61" s="520"/>
      <c r="H61" s="520"/>
      <c r="I61" s="523"/>
    </row>
    <row r="62" spans="1:9" ht="13.5" thickBot="1">
      <c r="A62" s="152" t="s">
        <v>684</v>
      </c>
      <c r="B62" s="153"/>
      <c r="C62" s="151"/>
      <c r="D62" s="151"/>
      <c r="E62" s="151"/>
      <c r="F62" s="98"/>
      <c r="G62" s="98"/>
      <c r="H62" s="98"/>
      <c r="I62" s="98"/>
    </row>
    <row r="63" spans="1:9" ht="12.75">
      <c r="A63" s="505" t="s">
        <v>380</v>
      </c>
      <c r="B63" s="379"/>
      <c r="C63" s="379" t="s">
        <v>5</v>
      </c>
      <c r="D63" s="380"/>
      <c r="E63" s="380"/>
      <c r="F63" s="515" t="s">
        <v>585</v>
      </c>
      <c r="G63" s="515"/>
      <c r="H63" s="515"/>
      <c r="I63" s="516"/>
    </row>
    <row r="64" spans="1:9" ht="12.75">
      <c r="A64" s="513" t="s">
        <v>683</v>
      </c>
      <c r="B64" s="514"/>
      <c r="C64" s="507" t="s">
        <v>702</v>
      </c>
      <c r="D64" s="508"/>
      <c r="E64" s="509"/>
      <c r="F64" s="495" t="s">
        <v>697</v>
      </c>
      <c r="G64" s="496"/>
      <c r="H64" s="496"/>
      <c r="I64" s="497"/>
    </row>
    <row r="65" spans="1:9" ht="21" customHeight="1">
      <c r="A65" s="396" t="s">
        <v>857</v>
      </c>
      <c r="B65" s="397"/>
      <c r="C65" s="501"/>
      <c r="D65" s="501"/>
      <c r="E65" s="502"/>
      <c r="F65" s="367"/>
      <c r="G65" s="368"/>
      <c r="H65" s="368"/>
      <c r="I65" s="369"/>
    </row>
    <row r="66" spans="1:9" ht="90.75" customHeight="1">
      <c r="A66" s="398"/>
      <c r="B66" s="397"/>
      <c r="C66" s="370" t="s">
        <v>703</v>
      </c>
      <c r="D66" s="371"/>
      <c r="E66" s="371"/>
      <c r="F66" s="372" t="s">
        <v>698</v>
      </c>
      <c r="G66" s="372"/>
      <c r="H66" s="372"/>
      <c r="I66" s="373"/>
    </row>
    <row r="67" spans="1:9" ht="21.75" customHeight="1">
      <c r="A67" s="391" t="s">
        <v>693</v>
      </c>
      <c r="B67" s="392"/>
      <c r="C67" s="370" t="s">
        <v>694</v>
      </c>
      <c r="D67" s="371"/>
      <c r="E67" s="371"/>
      <c r="F67" s="372" t="s">
        <v>699</v>
      </c>
      <c r="G67" s="372"/>
      <c r="H67" s="372"/>
      <c r="I67" s="373"/>
    </row>
    <row r="68" spans="1:9" ht="21.75" customHeight="1">
      <c r="A68" s="393"/>
      <c r="B68" s="392"/>
      <c r="C68" s="370" t="s">
        <v>695</v>
      </c>
      <c r="D68" s="371"/>
      <c r="E68" s="371"/>
      <c r="F68" s="372" t="s">
        <v>700</v>
      </c>
      <c r="G68" s="372"/>
      <c r="H68" s="372"/>
      <c r="I68" s="373"/>
    </row>
    <row r="69" spans="1:9" ht="21.75" customHeight="1" thickBot="1">
      <c r="A69" s="394"/>
      <c r="B69" s="395"/>
      <c r="C69" s="377" t="s">
        <v>696</v>
      </c>
      <c r="D69" s="378"/>
      <c r="E69" s="378"/>
      <c r="F69" s="358" t="s">
        <v>701</v>
      </c>
      <c r="G69" s="358"/>
      <c r="H69" s="358"/>
      <c r="I69" s="359"/>
    </row>
    <row r="70" spans="1:9" ht="12.75">
      <c r="A70" s="360"/>
      <c r="B70" s="361"/>
      <c r="C70" s="361"/>
      <c r="D70" s="361"/>
      <c r="E70" s="361"/>
      <c r="F70" s="361"/>
      <c r="G70" s="361"/>
      <c r="H70" s="361"/>
      <c r="I70" s="361"/>
    </row>
    <row r="71" spans="1:9" ht="12.75">
      <c r="A71" s="503" t="s">
        <v>686</v>
      </c>
      <c r="B71" s="504"/>
      <c r="C71" s="504"/>
      <c r="D71" s="504"/>
      <c r="E71" s="504"/>
      <c r="F71" s="504"/>
      <c r="G71" s="504"/>
      <c r="H71" s="504"/>
      <c r="I71" s="504"/>
    </row>
    <row r="72" spans="1:9" ht="13.5" thickBot="1">
      <c r="A72" s="309"/>
      <c r="B72" s="309"/>
      <c r="C72" s="309"/>
      <c r="D72" s="309"/>
      <c r="E72" s="309"/>
      <c r="F72" s="309"/>
      <c r="G72" s="309"/>
      <c r="H72" s="309"/>
      <c r="I72" s="309"/>
    </row>
    <row r="73" spans="1:9" ht="13.5" thickBot="1">
      <c r="A73" s="287" t="s">
        <v>713</v>
      </c>
      <c r="B73" s="288"/>
      <c r="C73" s="381"/>
      <c r="D73" s="382"/>
      <c r="E73" s="383"/>
      <c r="F73" s="195" t="s">
        <v>403</v>
      </c>
      <c r="G73" s="18"/>
      <c r="H73" s="18"/>
      <c r="I73" s="18"/>
    </row>
    <row r="74" spans="1:9" ht="13.5" thickBot="1">
      <c r="A74" s="88"/>
      <c r="B74" s="17"/>
      <c r="C74" s="18"/>
      <c r="D74" s="18"/>
      <c r="E74" s="18"/>
      <c r="F74" s="18"/>
      <c r="G74" s="18"/>
      <c r="H74" s="18"/>
      <c r="I74" s="18"/>
    </row>
    <row r="75" spans="1:9" ht="13.5" thickBot="1">
      <c r="A75" s="247" t="s">
        <v>554</v>
      </c>
      <c r="B75" s="362"/>
      <c r="C75" s="362"/>
      <c r="D75" s="362"/>
      <c r="E75" s="362"/>
      <c r="F75" s="362"/>
      <c r="G75" s="362"/>
      <c r="H75" s="362"/>
      <c r="I75" s="363"/>
    </row>
    <row r="76" spans="1:9" ht="12.75">
      <c r="A76" s="384" t="s">
        <v>674</v>
      </c>
      <c r="B76" s="385"/>
      <c r="C76" s="386"/>
      <c r="D76" s="386"/>
      <c r="E76" s="386"/>
      <c r="F76" s="386"/>
      <c r="G76" s="386"/>
      <c r="H76" s="386"/>
      <c r="I76" s="387"/>
    </row>
    <row r="77" spans="1:9" ht="13.5" thickBot="1">
      <c r="A77" s="388"/>
      <c r="B77" s="389"/>
      <c r="C77" s="389"/>
      <c r="D77" s="389"/>
      <c r="E77" s="389"/>
      <c r="F77" s="389"/>
      <c r="G77" s="389"/>
      <c r="H77" s="389"/>
      <c r="I77" s="390"/>
    </row>
    <row r="78" spans="1:9" ht="13.5" thickBot="1">
      <c r="A78" s="112"/>
      <c r="B78" s="112"/>
      <c r="C78" s="112"/>
      <c r="D78" s="112"/>
      <c r="E78" s="112"/>
      <c r="F78" s="112"/>
      <c r="G78" s="112"/>
      <c r="H78" s="112"/>
      <c r="I78" s="112"/>
    </row>
    <row r="79" spans="1:9" ht="13.5" thickBot="1">
      <c r="A79" s="97" t="s">
        <v>552</v>
      </c>
      <c r="B79" s="196"/>
      <c r="C79" s="112"/>
      <c r="D79" s="112"/>
      <c r="E79" s="112"/>
      <c r="F79" s="112"/>
      <c r="G79" s="112"/>
      <c r="H79" s="112"/>
      <c r="I79" s="112"/>
    </row>
    <row r="80" spans="1:9" ht="12.75">
      <c r="A80" s="112"/>
      <c r="B80" s="112"/>
      <c r="C80" s="112"/>
      <c r="D80" s="112"/>
      <c r="E80" s="112"/>
      <c r="F80" s="112"/>
      <c r="G80" s="112"/>
      <c r="H80" s="112"/>
      <c r="I80" s="112"/>
    </row>
    <row r="81" spans="1:9" ht="13.5" thickBot="1">
      <c r="A81" s="155" t="s">
        <v>858</v>
      </c>
      <c r="B81" s="112"/>
      <c r="C81" s="112"/>
      <c r="D81" s="112"/>
      <c r="E81" s="112"/>
      <c r="F81" s="112"/>
      <c r="G81" s="112"/>
      <c r="H81" s="112"/>
      <c r="I81" s="112"/>
    </row>
    <row r="82" spans="1:9" ht="13.5" thickBot="1">
      <c r="A82" s="287" t="s">
        <v>709</v>
      </c>
      <c r="B82" s="288"/>
      <c r="C82" s="288"/>
      <c r="D82" s="382"/>
      <c r="E82" s="382"/>
      <c r="F82" s="383"/>
      <c r="G82" s="184" t="s">
        <v>403</v>
      </c>
      <c r="H82" s="98"/>
      <c r="I82" s="98"/>
    </row>
    <row r="83" spans="1:9" ht="6" customHeight="1" thickBot="1">
      <c r="A83" s="88"/>
      <c r="B83" s="88"/>
      <c r="C83" s="88"/>
      <c r="D83" s="98"/>
      <c r="E83" s="98"/>
      <c r="F83" s="98"/>
      <c r="G83" s="98"/>
      <c r="H83" s="98"/>
      <c r="I83" s="98"/>
    </row>
    <row r="84" spans="1:9" ht="12.75">
      <c r="A84" s="300" t="s">
        <v>382</v>
      </c>
      <c r="B84" s="413"/>
      <c r="C84" s="498" t="s">
        <v>704</v>
      </c>
      <c r="D84" s="499"/>
      <c r="E84" s="500"/>
      <c r="F84" s="364" t="s">
        <v>707</v>
      </c>
      <c r="G84" s="365"/>
      <c r="H84" s="365"/>
      <c r="I84" s="366"/>
    </row>
    <row r="85" spans="1:9" ht="13.5" customHeight="1">
      <c r="A85" s="398"/>
      <c r="B85" s="397"/>
      <c r="C85" s="501"/>
      <c r="D85" s="501"/>
      <c r="E85" s="502"/>
      <c r="F85" s="367"/>
      <c r="G85" s="368"/>
      <c r="H85" s="368"/>
      <c r="I85" s="369"/>
    </row>
    <row r="86" spans="1:9" ht="12.75">
      <c r="A86" s="398"/>
      <c r="B86" s="397"/>
      <c r="C86" s="370" t="s">
        <v>705</v>
      </c>
      <c r="D86" s="371"/>
      <c r="E86" s="371"/>
      <c r="F86" s="372" t="s">
        <v>708</v>
      </c>
      <c r="G86" s="372"/>
      <c r="H86" s="372"/>
      <c r="I86" s="373"/>
    </row>
    <row r="87" spans="1:9" ht="12.75">
      <c r="A87" s="398"/>
      <c r="B87" s="397"/>
      <c r="C87" s="370" t="s">
        <v>694</v>
      </c>
      <c r="D87" s="371"/>
      <c r="E87" s="371"/>
      <c r="F87" s="372" t="s">
        <v>710</v>
      </c>
      <c r="G87" s="372"/>
      <c r="H87" s="372"/>
      <c r="I87" s="373"/>
    </row>
    <row r="88" spans="1:9" ht="12.75">
      <c r="A88" s="398"/>
      <c r="B88" s="397"/>
      <c r="C88" s="370" t="s">
        <v>695</v>
      </c>
      <c r="D88" s="371"/>
      <c r="E88" s="371"/>
      <c r="F88" s="372" t="s">
        <v>711</v>
      </c>
      <c r="G88" s="372"/>
      <c r="H88" s="372"/>
      <c r="I88" s="373"/>
    </row>
    <row r="89" spans="1:9" ht="13.5" thickBot="1">
      <c r="A89" s="350"/>
      <c r="B89" s="414"/>
      <c r="C89" s="377" t="s">
        <v>696</v>
      </c>
      <c r="D89" s="378"/>
      <c r="E89" s="378"/>
      <c r="F89" s="358" t="s">
        <v>712</v>
      </c>
      <c r="G89" s="358"/>
      <c r="H89" s="358"/>
      <c r="I89" s="359"/>
    </row>
    <row r="90" spans="1:9" ht="12.75">
      <c r="A90" s="63"/>
      <c r="B90" s="109"/>
      <c r="C90" s="109"/>
      <c r="D90" s="109"/>
      <c r="E90" s="110"/>
      <c r="F90" s="110"/>
      <c r="G90" s="109"/>
      <c r="H90" s="109"/>
      <c r="I90" s="109"/>
    </row>
    <row r="91" spans="1:9" ht="18" customHeight="1">
      <c r="A91" s="411" t="s">
        <v>714</v>
      </c>
      <c r="B91" s="412"/>
      <c r="C91" s="412"/>
      <c r="D91" s="412"/>
      <c r="E91" s="412"/>
      <c r="F91" s="412"/>
      <c r="G91" s="412"/>
      <c r="H91" s="412"/>
      <c r="I91" s="412"/>
    </row>
    <row r="92" spans="1:9" ht="12.75">
      <c r="A92" s="374" t="s">
        <v>733</v>
      </c>
      <c r="B92" s="375"/>
      <c r="C92" s="375"/>
      <c r="D92" s="375"/>
      <c r="E92" s="375"/>
      <c r="F92" s="375"/>
      <c r="G92" s="375"/>
      <c r="H92" s="375"/>
      <c r="I92" s="375"/>
    </row>
    <row r="93" spans="1:9" ht="12.75">
      <c r="A93" s="375"/>
      <c r="B93" s="375"/>
      <c r="C93" s="375"/>
      <c r="D93" s="375"/>
      <c r="E93" s="375"/>
      <c r="F93" s="375"/>
      <c r="G93" s="375"/>
      <c r="H93" s="375"/>
      <c r="I93" s="375"/>
    </row>
    <row r="94" spans="1:9" ht="12.75">
      <c r="A94" s="376"/>
      <c r="B94" s="376"/>
      <c r="C94" s="376"/>
      <c r="D94" s="376"/>
      <c r="E94" s="376"/>
      <c r="F94" s="376"/>
      <c r="G94" s="376"/>
      <c r="H94" s="376"/>
      <c r="I94" s="376"/>
    </row>
    <row r="95" spans="1:9" ht="12.75">
      <c r="A95" s="111" t="s">
        <v>732</v>
      </c>
      <c r="B95" s="63"/>
      <c r="C95" s="63"/>
      <c r="D95" s="63"/>
      <c r="E95" s="137"/>
      <c r="F95" s="137"/>
      <c r="G95" s="63"/>
      <c r="H95" s="63"/>
      <c r="I95" s="63"/>
    </row>
    <row r="96" spans="1:9" ht="12.75">
      <c r="A96" s="418" t="s">
        <v>715</v>
      </c>
      <c r="B96" s="419"/>
      <c r="C96" s="419"/>
      <c r="D96" s="419"/>
      <c r="E96" s="419"/>
      <c r="F96" s="419"/>
      <c r="G96" s="419"/>
      <c r="H96" s="419"/>
      <c r="I96" s="420"/>
    </row>
    <row r="97" spans="1:9" ht="12.75">
      <c r="A97" s="421"/>
      <c r="B97" s="422"/>
      <c r="C97" s="422"/>
      <c r="D97" s="422"/>
      <c r="E97" s="422"/>
      <c r="F97" s="422"/>
      <c r="G97" s="422"/>
      <c r="H97" s="422"/>
      <c r="I97" s="423"/>
    </row>
    <row r="98" spans="1:9" ht="12.75">
      <c r="A98" s="424"/>
      <c r="B98" s="425"/>
      <c r="C98" s="425"/>
      <c r="D98" s="425"/>
      <c r="E98" s="425"/>
      <c r="F98" s="425"/>
      <c r="G98" s="425"/>
      <c r="H98" s="425"/>
      <c r="I98" s="426"/>
    </row>
    <row r="99" spans="1:9" ht="12.75">
      <c r="A99" s="310" t="s">
        <v>404</v>
      </c>
      <c r="B99" s="310"/>
      <c r="C99" s="310"/>
      <c r="D99" s="310"/>
      <c r="E99" s="310"/>
      <c r="F99" s="310"/>
      <c r="G99" s="310"/>
      <c r="H99" s="310"/>
      <c r="I99" s="310"/>
    </row>
    <row r="100" spans="1:9" ht="12.75">
      <c r="A100" s="404"/>
      <c r="B100" s="404"/>
      <c r="C100" s="404"/>
      <c r="D100" s="404"/>
      <c r="E100" s="404"/>
      <c r="F100" s="404"/>
      <c r="G100" s="404"/>
      <c r="H100" s="404"/>
      <c r="I100" s="404"/>
    </row>
    <row r="101" spans="1:9" ht="12.75">
      <c r="A101" s="404"/>
      <c r="B101" s="404"/>
      <c r="C101" s="404"/>
      <c r="D101" s="404"/>
      <c r="E101" s="404"/>
      <c r="F101" s="404"/>
      <c r="G101" s="404"/>
      <c r="H101" s="404"/>
      <c r="I101" s="404"/>
    </row>
    <row r="102" spans="1:9" ht="12.75">
      <c r="A102" s="404"/>
      <c r="B102" s="404"/>
      <c r="C102" s="404"/>
      <c r="D102" s="404"/>
      <c r="E102" s="404"/>
      <c r="F102" s="404"/>
      <c r="G102" s="404"/>
      <c r="H102" s="404"/>
      <c r="I102" s="404"/>
    </row>
    <row r="103" spans="1:9" ht="12.75">
      <c r="A103" s="404"/>
      <c r="B103" s="404"/>
      <c r="C103" s="404"/>
      <c r="D103" s="404"/>
      <c r="E103" s="404"/>
      <c r="F103" s="404"/>
      <c r="G103" s="404"/>
      <c r="H103" s="404"/>
      <c r="I103" s="404"/>
    </row>
    <row r="104" spans="1:9" ht="12.75">
      <c r="A104" s="404"/>
      <c r="B104" s="404"/>
      <c r="C104" s="404"/>
      <c r="D104" s="404"/>
      <c r="E104" s="404"/>
      <c r="F104" s="404"/>
      <c r="G104" s="404"/>
      <c r="H104" s="404"/>
      <c r="I104" s="404"/>
    </row>
    <row r="105" spans="1:9" ht="12.75">
      <c r="A105" s="113"/>
      <c r="B105" s="113"/>
      <c r="C105" s="114"/>
      <c r="D105" s="114"/>
      <c r="E105" s="114"/>
      <c r="F105" s="114"/>
      <c r="G105" s="114"/>
      <c r="H105" s="114"/>
      <c r="I105" s="114"/>
    </row>
    <row r="106" spans="1:9" ht="12.75">
      <c r="A106" s="415" t="s">
        <v>719</v>
      </c>
      <c r="B106" s="416"/>
      <c r="C106" s="416"/>
      <c r="D106" s="416"/>
      <c r="E106" s="416"/>
      <c r="F106" s="416"/>
      <c r="G106" s="416"/>
      <c r="H106" s="416"/>
      <c r="I106" s="417"/>
    </row>
    <row r="107" spans="1:9" ht="12.75">
      <c r="A107" s="310" t="s">
        <v>405</v>
      </c>
      <c r="B107" s="310"/>
      <c r="C107" s="310"/>
      <c r="D107" s="310"/>
      <c r="E107" s="310"/>
      <c r="F107" s="310"/>
      <c r="G107" s="310"/>
      <c r="H107" s="310"/>
      <c r="I107" s="310"/>
    </row>
    <row r="108" spans="1:9" ht="12.75">
      <c r="A108" s="404"/>
      <c r="B108" s="404"/>
      <c r="C108" s="404"/>
      <c r="D108" s="404"/>
      <c r="E108" s="404"/>
      <c r="F108" s="404"/>
      <c r="G108" s="404"/>
      <c r="H108" s="404"/>
      <c r="I108" s="404"/>
    </row>
    <row r="109" spans="1:9" ht="12.75">
      <c r="A109" s="404"/>
      <c r="B109" s="404"/>
      <c r="C109" s="404"/>
      <c r="D109" s="404"/>
      <c r="E109" s="404"/>
      <c r="F109" s="404"/>
      <c r="G109" s="404"/>
      <c r="H109" s="404"/>
      <c r="I109" s="404"/>
    </row>
    <row r="110" spans="1:9" ht="12.75">
      <c r="A110" s="404"/>
      <c r="B110" s="404"/>
      <c r="C110" s="404"/>
      <c r="D110" s="404"/>
      <c r="E110" s="404"/>
      <c r="F110" s="404"/>
      <c r="G110" s="404"/>
      <c r="H110" s="404"/>
      <c r="I110" s="404"/>
    </row>
    <row r="111" spans="1:9" ht="12.75">
      <c r="A111" s="404"/>
      <c r="B111" s="404"/>
      <c r="C111" s="404"/>
      <c r="D111" s="404"/>
      <c r="E111" s="404"/>
      <c r="F111" s="404"/>
      <c r="G111" s="404"/>
      <c r="H111" s="404"/>
      <c r="I111" s="404"/>
    </row>
    <row r="112" spans="1:9" ht="12.75">
      <c r="A112" s="404"/>
      <c r="B112" s="404"/>
      <c r="C112" s="404"/>
      <c r="D112" s="404"/>
      <c r="E112" s="404"/>
      <c r="F112" s="404"/>
      <c r="G112" s="404"/>
      <c r="H112" s="404"/>
      <c r="I112" s="404"/>
    </row>
    <row r="113" spans="1:9" ht="12.75">
      <c r="A113" s="113"/>
      <c r="B113" s="113"/>
      <c r="C113" s="113"/>
      <c r="D113" s="113"/>
      <c r="E113" s="113"/>
      <c r="F113" s="113"/>
      <c r="G113" s="113"/>
      <c r="H113" s="113"/>
      <c r="I113" s="113"/>
    </row>
    <row r="114" spans="1:9" ht="12.75">
      <c r="A114" s="405" t="s">
        <v>716</v>
      </c>
      <c r="B114" s="406"/>
      <c r="C114" s="406"/>
      <c r="D114" s="406"/>
      <c r="E114" s="406"/>
      <c r="F114" s="406"/>
      <c r="G114" s="406"/>
      <c r="H114" s="406"/>
      <c r="I114" s="407"/>
    </row>
    <row r="115" spans="1:9" ht="12.75">
      <c r="A115" s="310" t="s">
        <v>406</v>
      </c>
      <c r="B115" s="310"/>
      <c r="C115" s="310"/>
      <c r="D115" s="310"/>
      <c r="E115" s="310"/>
      <c r="F115" s="310"/>
      <c r="G115" s="310"/>
      <c r="H115" s="310"/>
      <c r="I115" s="310"/>
    </row>
    <row r="116" spans="1:9" ht="12.75">
      <c r="A116" s="404"/>
      <c r="B116" s="404"/>
      <c r="C116" s="404"/>
      <c r="D116" s="404"/>
      <c r="E116" s="404"/>
      <c r="F116" s="404"/>
      <c r="G116" s="404"/>
      <c r="H116" s="404"/>
      <c r="I116" s="404"/>
    </row>
    <row r="117" spans="1:9" ht="12.75">
      <c r="A117" s="404"/>
      <c r="B117" s="404"/>
      <c r="C117" s="404"/>
      <c r="D117" s="404"/>
      <c r="E117" s="404"/>
      <c r="F117" s="404"/>
      <c r="G117" s="404"/>
      <c r="H117" s="404"/>
      <c r="I117" s="404"/>
    </row>
    <row r="118" spans="1:9" ht="12.75">
      <c r="A118" s="404"/>
      <c r="B118" s="404"/>
      <c r="C118" s="404"/>
      <c r="D118" s="404"/>
      <c r="E118" s="404"/>
      <c r="F118" s="404"/>
      <c r="G118" s="404"/>
      <c r="H118" s="404"/>
      <c r="I118" s="404"/>
    </row>
    <row r="119" spans="1:9" ht="12.75">
      <c r="A119" s="404"/>
      <c r="B119" s="404"/>
      <c r="C119" s="404"/>
      <c r="D119" s="404"/>
      <c r="E119" s="404"/>
      <c r="F119" s="404"/>
      <c r="G119" s="404"/>
      <c r="H119" s="404"/>
      <c r="I119" s="404"/>
    </row>
    <row r="120" spans="1:9" ht="12.75">
      <c r="A120" s="404"/>
      <c r="B120" s="404"/>
      <c r="C120" s="404"/>
      <c r="D120" s="404"/>
      <c r="E120" s="404"/>
      <c r="F120" s="404"/>
      <c r="G120" s="404"/>
      <c r="H120" s="404"/>
      <c r="I120" s="404"/>
    </row>
    <row r="121" spans="1:9" ht="12.75" customHeight="1">
      <c r="A121" s="115"/>
      <c r="B121" s="115"/>
      <c r="C121" s="115"/>
      <c r="D121" s="115"/>
      <c r="E121" s="115"/>
      <c r="F121" s="115"/>
      <c r="G121" s="115"/>
      <c r="H121" s="115"/>
      <c r="I121" s="115"/>
    </row>
    <row r="122" spans="1:9" ht="12.75" customHeight="1">
      <c r="A122" s="405" t="s">
        <v>717</v>
      </c>
      <c r="B122" s="406"/>
      <c r="C122" s="406"/>
      <c r="D122" s="406"/>
      <c r="E122" s="406"/>
      <c r="F122" s="406"/>
      <c r="G122" s="406"/>
      <c r="H122" s="406"/>
      <c r="I122" s="407"/>
    </row>
    <row r="123" spans="1:9" ht="12.75" customHeight="1">
      <c r="A123" s="310" t="s">
        <v>407</v>
      </c>
      <c r="B123" s="310"/>
      <c r="C123" s="310"/>
      <c r="D123" s="310"/>
      <c r="E123" s="310"/>
      <c r="F123" s="310"/>
      <c r="G123" s="310"/>
      <c r="H123" s="310"/>
      <c r="I123" s="310"/>
    </row>
    <row r="124" spans="1:9" ht="12.75" customHeight="1">
      <c r="A124" s="404"/>
      <c r="B124" s="404"/>
      <c r="C124" s="404"/>
      <c r="D124" s="404"/>
      <c r="E124" s="404"/>
      <c r="F124" s="404"/>
      <c r="G124" s="404"/>
      <c r="H124" s="404"/>
      <c r="I124" s="404"/>
    </row>
    <row r="125" spans="1:9" ht="12.75" customHeight="1">
      <c r="A125" s="404"/>
      <c r="B125" s="404"/>
      <c r="C125" s="404"/>
      <c r="D125" s="404"/>
      <c r="E125" s="404"/>
      <c r="F125" s="404"/>
      <c r="G125" s="404"/>
      <c r="H125" s="404"/>
      <c r="I125" s="404"/>
    </row>
    <row r="126" spans="1:9" ht="12.75" customHeight="1">
      <c r="A126" s="404"/>
      <c r="B126" s="404"/>
      <c r="C126" s="404"/>
      <c r="D126" s="404"/>
      <c r="E126" s="404"/>
      <c r="F126" s="404"/>
      <c r="G126" s="404"/>
      <c r="H126" s="404"/>
      <c r="I126" s="404"/>
    </row>
    <row r="127" spans="1:9" ht="12.75" customHeight="1">
      <c r="A127" s="404"/>
      <c r="B127" s="404"/>
      <c r="C127" s="404"/>
      <c r="D127" s="404"/>
      <c r="E127" s="404"/>
      <c r="F127" s="404"/>
      <c r="G127" s="404"/>
      <c r="H127" s="404"/>
      <c r="I127" s="404"/>
    </row>
    <row r="128" spans="1:9" ht="12.75" customHeight="1">
      <c r="A128" s="404"/>
      <c r="B128" s="404"/>
      <c r="C128" s="404"/>
      <c r="D128" s="404"/>
      <c r="E128" s="404"/>
      <c r="F128" s="404"/>
      <c r="G128" s="404"/>
      <c r="H128" s="404"/>
      <c r="I128" s="404"/>
    </row>
    <row r="129" spans="1:3" ht="12.75" customHeight="1">
      <c r="A129" s="16"/>
      <c r="C129" s="16"/>
    </row>
    <row r="130" spans="1:9" ht="12.75" customHeight="1">
      <c r="A130" s="465" t="s">
        <v>718</v>
      </c>
      <c r="B130" s="485"/>
      <c r="C130" s="485"/>
      <c r="D130" s="485"/>
      <c r="E130" s="485"/>
      <c r="F130" s="485"/>
      <c r="G130" s="485"/>
      <c r="H130" s="485"/>
      <c r="I130" s="486"/>
    </row>
    <row r="131" spans="1:9" ht="12.75" customHeight="1">
      <c r="A131" s="487"/>
      <c r="B131" s="488"/>
      <c r="C131" s="488"/>
      <c r="D131" s="488"/>
      <c r="E131" s="488"/>
      <c r="F131" s="488"/>
      <c r="G131" s="488"/>
      <c r="H131" s="488"/>
      <c r="I131" s="489"/>
    </row>
    <row r="132" spans="1:9" ht="12.75" customHeight="1">
      <c r="A132" s="310" t="s">
        <v>408</v>
      </c>
      <c r="B132" s="310"/>
      <c r="C132" s="310"/>
      <c r="D132" s="310"/>
      <c r="E132" s="310"/>
      <c r="F132" s="310"/>
      <c r="G132" s="310"/>
      <c r="H132" s="310"/>
      <c r="I132" s="310"/>
    </row>
    <row r="133" spans="1:9" ht="12.75" customHeight="1">
      <c r="A133" s="404"/>
      <c r="B133" s="404"/>
      <c r="C133" s="404"/>
      <c r="D133" s="404"/>
      <c r="E133" s="404"/>
      <c r="F133" s="404"/>
      <c r="G133" s="404"/>
      <c r="H133" s="404"/>
      <c r="I133" s="404"/>
    </row>
    <row r="134" spans="1:9" ht="12.75" customHeight="1">
      <c r="A134" s="404"/>
      <c r="B134" s="404"/>
      <c r="C134" s="404"/>
      <c r="D134" s="404"/>
      <c r="E134" s="404"/>
      <c r="F134" s="404"/>
      <c r="G134" s="404"/>
      <c r="H134" s="404"/>
      <c r="I134" s="404"/>
    </row>
    <row r="135" spans="1:9" ht="12.75" customHeight="1">
      <c r="A135" s="404"/>
      <c r="B135" s="404"/>
      <c r="C135" s="404"/>
      <c r="D135" s="404"/>
      <c r="E135" s="404"/>
      <c r="F135" s="404"/>
      <c r="G135" s="404"/>
      <c r="H135" s="404"/>
      <c r="I135" s="404"/>
    </row>
    <row r="136" spans="1:9" ht="12.75" customHeight="1">
      <c r="A136" s="404"/>
      <c r="B136" s="404"/>
      <c r="C136" s="404"/>
      <c r="D136" s="404"/>
      <c r="E136" s="404"/>
      <c r="F136" s="404"/>
      <c r="G136" s="404"/>
      <c r="H136" s="404"/>
      <c r="I136" s="404"/>
    </row>
    <row r="137" spans="1:9" ht="12.75" customHeight="1">
      <c r="A137" s="404"/>
      <c r="B137" s="404"/>
      <c r="C137" s="404"/>
      <c r="D137" s="404"/>
      <c r="E137" s="404"/>
      <c r="F137" s="404"/>
      <c r="G137" s="404"/>
      <c r="H137" s="404"/>
      <c r="I137" s="404"/>
    </row>
    <row r="138" spans="1:3" ht="12.75" customHeight="1">
      <c r="A138" s="16"/>
      <c r="C138" s="16"/>
    </row>
    <row r="139" spans="1:9" ht="12.75" customHeight="1">
      <c r="A139" s="408" t="s">
        <v>720</v>
      </c>
      <c r="B139" s="409"/>
      <c r="C139" s="409"/>
      <c r="D139" s="409"/>
      <c r="E139" s="409"/>
      <c r="F139" s="409"/>
      <c r="G139" s="409"/>
      <c r="H139" s="409"/>
      <c r="I139" s="410"/>
    </row>
    <row r="140" spans="1:9" ht="12.75" customHeight="1">
      <c r="A140" s="310" t="s">
        <v>409</v>
      </c>
      <c r="B140" s="310"/>
      <c r="C140" s="310"/>
      <c r="D140" s="310"/>
      <c r="E140" s="310"/>
      <c r="F140" s="310"/>
      <c r="G140" s="310"/>
      <c r="H140" s="310"/>
      <c r="I140" s="310"/>
    </row>
    <row r="141" spans="1:9" ht="12.75" customHeight="1">
      <c r="A141" s="404"/>
      <c r="B141" s="404"/>
      <c r="C141" s="404"/>
      <c r="D141" s="404"/>
      <c r="E141" s="404"/>
      <c r="F141" s="404"/>
      <c r="G141" s="404"/>
      <c r="H141" s="404"/>
      <c r="I141" s="404"/>
    </row>
    <row r="142" spans="1:9" ht="12.75" customHeight="1">
      <c r="A142" s="404"/>
      <c r="B142" s="404"/>
      <c r="C142" s="404"/>
      <c r="D142" s="404"/>
      <c r="E142" s="404"/>
      <c r="F142" s="404"/>
      <c r="G142" s="404"/>
      <c r="H142" s="404"/>
      <c r="I142" s="404"/>
    </row>
    <row r="143" spans="1:9" ht="12.75" customHeight="1">
      <c r="A143" s="404"/>
      <c r="B143" s="404"/>
      <c r="C143" s="404"/>
      <c r="D143" s="404"/>
      <c r="E143" s="404"/>
      <c r="F143" s="404"/>
      <c r="G143" s="404"/>
      <c r="H143" s="404"/>
      <c r="I143" s="404"/>
    </row>
    <row r="144" spans="1:9" ht="12.75" customHeight="1">
      <c r="A144" s="404"/>
      <c r="B144" s="404"/>
      <c r="C144" s="404"/>
      <c r="D144" s="404"/>
      <c r="E144" s="404"/>
      <c r="F144" s="404"/>
      <c r="G144" s="404"/>
      <c r="H144" s="404"/>
      <c r="I144" s="404"/>
    </row>
    <row r="145" spans="1:9" ht="12.75" customHeight="1">
      <c r="A145" s="404"/>
      <c r="B145" s="404"/>
      <c r="C145" s="404"/>
      <c r="D145" s="404"/>
      <c r="E145" s="404"/>
      <c r="F145" s="404"/>
      <c r="G145" s="404"/>
      <c r="H145" s="404"/>
      <c r="I145" s="404"/>
    </row>
    <row r="146" spans="1:3" ht="12.75" customHeight="1">
      <c r="A146" s="16"/>
      <c r="C146" s="16"/>
    </row>
    <row r="147" spans="1:9" ht="12.75">
      <c r="A147" s="465" t="s">
        <v>721</v>
      </c>
      <c r="B147" s="485"/>
      <c r="C147" s="485"/>
      <c r="D147" s="485"/>
      <c r="E147" s="485"/>
      <c r="F147" s="485"/>
      <c r="G147" s="485"/>
      <c r="H147" s="485"/>
      <c r="I147" s="486"/>
    </row>
    <row r="148" spans="1:9" ht="12.75">
      <c r="A148" s="188"/>
      <c r="B148" s="189"/>
      <c r="C148" s="189"/>
      <c r="D148" s="189"/>
      <c r="E148" s="189"/>
      <c r="F148" s="189"/>
      <c r="G148" s="189"/>
      <c r="H148" s="189"/>
      <c r="I148" s="190"/>
    </row>
    <row r="149" spans="1:9" ht="12.75">
      <c r="A149" s="492" t="s">
        <v>725</v>
      </c>
      <c r="B149" s="493"/>
      <c r="C149" s="493"/>
      <c r="D149" s="493"/>
      <c r="E149" s="493"/>
      <c r="F149" s="493"/>
      <c r="G149" s="493"/>
      <c r="H149" s="493"/>
      <c r="I149" s="494"/>
    </row>
    <row r="150" spans="1:9" ht="12.75">
      <c r="A150" s="185"/>
      <c r="B150" s="186"/>
      <c r="C150" s="186"/>
      <c r="D150" s="186"/>
      <c r="E150" s="186"/>
      <c r="F150" s="186"/>
      <c r="G150" s="186"/>
      <c r="H150" s="186"/>
      <c r="I150" s="187"/>
    </row>
    <row r="151" spans="1:9" ht="12.75">
      <c r="A151" s="462" t="s">
        <v>726</v>
      </c>
      <c r="B151" s="463"/>
      <c r="C151" s="463"/>
      <c r="D151" s="463"/>
      <c r="E151" s="463"/>
      <c r="F151" s="463"/>
      <c r="G151" s="463"/>
      <c r="H151" s="463"/>
      <c r="I151" s="464"/>
    </row>
    <row r="152" spans="1:9" ht="12.75">
      <c r="A152" s="462"/>
      <c r="B152" s="463"/>
      <c r="C152" s="463"/>
      <c r="D152" s="463"/>
      <c r="E152" s="463"/>
      <c r="F152" s="463"/>
      <c r="G152" s="463"/>
      <c r="H152" s="463"/>
      <c r="I152" s="464"/>
    </row>
    <row r="153" spans="1:9" ht="12.75">
      <c r="A153" s="462"/>
      <c r="B153" s="463"/>
      <c r="C153" s="463"/>
      <c r="D153" s="463"/>
      <c r="E153" s="463"/>
      <c r="F153" s="463"/>
      <c r="G153" s="463"/>
      <c r="H153" s="463"/>
      <c r="I153" s="464"/>
    </row>
    <row r="154" spans="1:9" ht="12.75">
      <c r="A154" s="156"/>
      <c r="B154" s="157"/>
      <c r="C154" s="157"/>
      <c r="D154" s="157"/>
      <c r="E154" s="157"/>
      <c r="F154" s="157"/>
      <c r="G154" s="157"/>
      <c r="H154" s="157"/>
      <c r="I154" s="158"/>
    </row>
    <row r="155" spans="1:9" ht="12.75">
      <c r="A155" s="462" t="s">
        <v>727</v>
      </c>
      <c r="B155" s="463"/>
      <c r="C155" s="463"/>
      <c r="D155" s="463"/>
      <c r="E155" s="463"/>
      <c r="F155" s="463"/>
      <c r="G155" s="463"/>
      <c r="H155" s="463"/>
      <c r="I155" s="464"/>
    </row>
    <row r="156" spans="1:9" ht="12.75">
      <c r="A156" s="310" t="s">
        <v>410</v>
      </c>
      <c r="B156" s="310"/>
      <c r="C156" s="310"/>
      <c r="D156" s="310"/>
      <c r="E156" s="310"/>
      <c r="F156" s="310"/>
      <c r="G156" s="310"/>
      <c r="H156" s="310"/>
      <c r="I156" s="310"/>
    </row>
    <row r="157" spans="1:9" ht="12.75">
      <c r="A157" s="404"/>
      <c r="B157" s="404"/>
      <c r="C157" s="404"/>
      <c r="D157" s="404"/>
      <c r="E157" s="404"/>
      <c r="F157" s="404"/>
      <c r="G157" s="404"/>
      <c r="H157" s="404"/>
      <c r="I157" s="404"/>
    </row>
    <row r="158" spans="1:9" ht="12.75">
      <c r="A158" s="404"/>
      <c r="B158" s="404"/>
      <c r="C158" s="404"/>
      <c r="D158" s="404"/>
      <c r="E158" s="404"/>
      <c r="F158" s="404"/>
      <c r="G158" s="404"/>
      <c r="H158" s="404"/>
      <c r="I158" s="404"/>
    </row>
    <row r="159" spans="1:9" ht="12.75">
      <c r="A159" s="404"/>
      <c r="B159" s="404"/>
      <c r="C159" s="404"/>
      <c r="D159" s="404"/>
      <c r="E159" s="404"/>
      <c r="F159" s="404"/>
      <c r="G159" s="404"/>
      <c r="H159" s="404"/>
      <c r="I159" s="404"/>
    </row>
    <row r="160" spans="1:9" ht="12.75">
      <c r="A160" s="404"/>
      <c r="B160" s="404"/>
      <c r="C160" s="404"/>
      <c r="D160" s="404"/>
      <c r="E160" s="404"/>
      <c r="F160" s="404"/>
      <c r="G160" s="404"/>
      <c r="H160" s="404"/>
      <c r="I160" s="404"/>
    </row>
    <row r="161" spans="1:9" ht="12.75">
      <c r="A161" s="404"/>
      <c r="B161" s="404"/>
      <c r="C161" s="404"/>
      <c r="D161" s="404"/>
      <c r="E161" s="404"/>
      <c r="F161" s="404"/>
      <c r="G161" s="404"/>
      <c r="H161" s="404"/>
      <c r="I161" s="404"/>
    </row>
    <row r="162" spans="1:9" ht="12.75">
      <c r="A162" s="18"/>
      <c r="B162" s="18"/>
      <c r="C162" s="18"/>
      <c r="D162" s="18"/>
      <c r="E162" s="18"/>
      <c r="F162" s="18"/>
      <c r="G162" s="18"/>
      <c r="H162" s="18"/>
      <c r="I162" s="18"/>
    </row>
    <row r="163" spans="1:9" ht="12.75">
      <c r="A163" s="465" t="s">
        <v>728</v>
      </c>
      <c r="B163" s="485"/>
      <c r="C163" s="485"/>
      <c r="D163" s="485"/>
      <c r="E163" s="485"/>
      <c r="F163" s="485"/>
      <c r="G163" s="485"/>
      <c r="H163" s="485"/>
      <c r="I163" s="486"/>
    </row>
    <row r="164" spans="1:9" ht="12.75">
      <c r="A164" s="487"/>
      <c r="B164" s="488"/>
      <c r="C164" s="488"/>
      <c r="D164" s="488"/>
      <c r="E164" s="488"/>
      <c r="F164" s="488"/>
      <c r="G164" s="488"/>
      <c r="H164" s="488"/>
      <c r="I164" s="489"/>
    </row>
    <row r="165" spans="1:9" ht="12.75">
      <c r="A165" s="310" t="s">
        <v>95</v>
      </c>
      <c r="B165" s="310"/>
      <c r="C165" s="310"/>
      <c r="D165" s="310"/>
      <c r="E165" s="310"/>
      <c r="F165" s="310"/>
      <c r="G165" s="310"/>
      <c r="H165" s="310"/>
      <c r="I165" s="310"/>
    </row>
    <row r="166" spans="1:9" ht="12.75">
      <c r="A166" s="311"/>
      <c r="B166" s="311"/>
      <c r="C166" s="311"/>
      <c r="D166" s="311"/>
      <c r="E166" s="311"/>
      <c r="F166" s="311"/>
      <c r="G166" s="311"/>
      <c r="H166" s="311"/>
      <c r="I166" s="311"/>
    </row>
    <row r="167" spans="1:9" ht="12.75">
      <c r="A167" s="311"/>
      <c r="B167" s="311"/>
      <c r="C167" s="311"/>
      <c r="D167" s="311"/>
      <c r="E167" s="311"/>
      <c r="F167" s="311"/>
      <c r="G167" s="311"/>
      <c r="H167" s="311"/>
      <c r="I167" s="311"/>
    </row>
    <row r="168" spans="1:9" ht="12.75">
      <c r="A168" s="311"/>
      <c r="B168" s="311"/>
      <c r="C168" s="311"/>
      <c r="D168" s="311"/>
      <c r="E168" s="311"/>
      <c r="F168" s="311"/>
      <c r="G168" s="311"/>
      <c r="H168" s="311"/>
      <c r="I168" s="311"/>
    </row>
    <row r="169" spans="1:9" ht="12.75">
      <c r="A169" s="311"/>
      <c r="B169" s="311"/>
      <c r="C169" s="311"/>
      <c r="D169" s="311"/>
      <c r="E169" s="311"/>
      <c r="F169" s="311"/>
      <c r="G169" s="311"/>
      <c r="H169" s="311"/>
      <c r="I169" s="311"/>
    </row>
    <row r="170" spans="1:9" ht="12.75">
      <c r="A170" s="311"/>
      <c r="B170" s="311"/>
      <c r="C170" s="311"/>
      <c r="D170" s="311"/>
      <c r="E170" s="311"/>
      <c r="F170" s="311"/>
      <c r="G170" s="311"/>
      <c r="H170" s="311"/>
      <c r="I170" s="311"/>
    </row>
    <row r="171" spans="1:9" ht="12.75">
      <c r="A171" s="116"/>
      <c r="B171" s="116"/>
      <c r="C171" s="116"/>
      <c r="D171" s="116"/>
      <c r="E171" s="116"/>
      <c r="F171" s="116"/>
      <c r="G171" s="116"/>
      <c r="H171" s="116"/>
      <c r="I171" s="116"/>
    </row>
    <row r="172" spans="1:9" ht="12.75" customHeight="1">
      <c r="A172" s="465" t="s">
        <v>729</v>
      </c>
      <c r="B172" s="485"/>
      <c r="C172" s="485"/>
      <c r="D172" s="485"/>
      <c r="E172" s="485"/>
      <c r="F172" s="485"/>
      <c r="G172" s="485"/>
      <c r="H172" s="485"/>
      <c r="I172" s="486"/>
    </row>
    <row r="173" spans="1:9" ht="12.75" customHeight="1">
      <c r="A173" s="487"/>
      <c r="B173" s="488"/>
      <c r="C173" s="488"/>
      <c r="D173" s="488"/>
      <c r="E173" s="488"/>
      <c r="F173" s="488"/>
      <c r="G173" s="488"/>
      <c r="H173" s="488"/>
      <c r="I173" s="489"/>
    </row>
    <row r="174" spans="1:9" ht="12.75" customHeight="1">
      <c r="A174" s="310" t="s">
        <v>411</v>
      </c>
      <c r="B174" s="310"/>
      <c r="C174" s="310"/>
      <c r="D174" s="310"/>
      <c r="E174" s="310"/>
      <c r="F174" s="310"/>
      <c r="G174" s="310"/>
      <c r="H174" s="310"/>
      <c r="I174" s="310"/>
    </row>
    <row r="175" spans="1:9" ht="12.75" customHeight="1">
      <c r="A175" s="311"/>
      <c r="B175" s="311"/>
      <c r="C175" s="311"/>
      <c r="D175" s="311"/>
      <c r="E175" s="311"/>
      <c r="F175" s="311"/>
      <c r="G175" s="311"/>
      <c r="H175" s="311"/>
      <c r="I175" s="311"/>
    </row>
    <row r="176" spans="1:9" ht="12.75" customHeight="1">
      <c r="A176" s="311"/>
      <c r="B176" s="311"/>
      <c r="C176" s="311"/>
      <c r="D176" s="311"/>
      <c r="E176" s="311"/>
      <c r="F176" s="311"/>
      <c r="G176" s="311"/>
      <c r="H176" s="311"/>
      <c r="I176" s="311"/>
    </row>
    <row r="177" spans="1:9" ht="12.75" customHeight="1">
      <c r="A177" s="311"/>
      <c r="B177" s="311"/>
      <c r="C177" s="311"/>
      <c r="D177" s="311"/>
      <c r="E177" s="311"/>
      <c r="F177" s="311"/>
      <c r="G177" s="311"/>
      <c r="H177" s="311"/>
      <c r="I177" s="311"/>
    </row>
    <row r="178" spans="1:9" ht="12.75" customHeight="1">
      <c r="A178" s="311"/>
      <c r="B178" s="311"/>
      <c r="C178" s="311"/>
      <c r="D178" s="311"/>
      <c r="E178" s="311"/>
      <c r="F178" s="311"/>
      <c r="G178" s="311"/>
      <c r="H178" s="311"/>
      <c r="I178" s="311"/>
    </row>
    <row r="179" spans="1:9" ht="12.75" customHeight="1">
      <c r="A179" s="311"/>
      <c r="B179" s="311"/>
      <c r="C179" s="311"/>
      <c r="D179" s="311"/>
      <c r="E179" s="311"/>
      <c r="F179" s="311"/>
      <c r="G179" s="311"/>
      <c r="H179" s="311"/>
      <c r="I179" s="311"/>
    </row>
    <row r="180" spans="1:9" ht="12.75" customHeight="1">
      <c r="A180" s="112"/>
      <c r="B180" s="112"/>
      <c r="C180" s="112"/>
      <c r="D180" s="112"/>
      <c r="E180" s="112"/>
      <c r="F180" s="112"/>
      <c r="G180" s="112"/>
      <c r="H180" s="112"/>
      <c r="I180" s="112"/>
    </row>
    <row r="181" spans="1:9" ht="12.75" customHeight="1">
      <c r="A181" s="408" t="s">
        <v>722</v>
      </c>
      <c r="B181" s="409"/>
      <c r="C181" s="409"/>
      <c r="D181" s="409"/>
      <c r="E181" s="409"/>
      <c r="F181" s="409"/>
      <c r="G181" s="409"/>
      <c r="H181" s="409"/>
      <c r="I181" s="410"/>
    </row>
    <row r="182" spans="1:9" ht="12.75" customHeight="1">
      <c r="A182" s="310" t="s">
        <v>412</v>
      </c>
      <c r="B182" s="310"/>
      <c r="C182" s="310"/>
      <c r="D182" s="310"/>
      <c r="E182" s="310"/>
      <c r="F182" s="310"/>
      <c r="G182" s="310"/>
      <c r="H182" s="310"/>
      <c r="I182" s="310"/>
    </row>
    <row r="183" spans="1:9" ht="12.75" customHeight="1">
      <c r="A183" s="311"/>
      <c r="B183" s="311"/>
      <c r="C183" s="311"/>
      <c r="D183" s="311"/>
      <c r="E183" s="311"/>
      <c r="F183" s="311"/>
      <c r="G183" s="311"/>
      <c r="H183" s="311"/>
      <c r="I183" s="311"/>
    </row>
    <row r="184" spans="1:9" ht="12.75" customHeight="1">
      <c r="A184" s="311"/>
      <c r="B184" s="311"/>
      <c r="C184" s="311"/>
      <c r="D184" s="311"/>
      <c r="E184" s="311"/>
      <c r="F184" s="311"/>
      <c r="G184" s="311"/>
      <c r="H184" s="311"/>
      <c r="I184" s="311"/>
    </row>
    <row r="185" spans="1:9" ht="12.75" customHeight="1">
      <c r="A185" s="311"/>
      <c r="B185" s="311"/>
      <c r="C185" s="311"/>
      <c r="D185" s="311"/>
      <c r="E185" s="311"/>
      <c r="F185" s="311"/>
      <c r="G185" s="311"/>
      <c r="H185" s="311"/>
      <c r="I185" s="311"/>
    </row>
    <row r="186" spans="1:9" ht="12.75" customHeight="1">
      <c r="A186" s="311"/>
      <c r="B186" s="311"/>
      <c r="C186" s="311"/>
      <c r="D186" s="311"/>
      <c r="E186" s="311"/>
      <c r="F186" s="311"/>
      <c r="G186" s="311"/>
      <c r="H186" s="311"/>
      <c r="I186" s="311"/>
    </row>
    <row r="187" spans="1:9" ht="12.75" customHeight="1">
      <c r="A187" s="311"/>
      <c r="B187" s="311"/>
      <c r="C187" s="311"/>
      <c r="D187" s="311"/>
      <c r="E187" s="311"/>
      <c r="F187" s="311"/>
      <c r="G187" s="311"/>
      <c r="H187" s="311"/>
      <c r="I187" s="311"/>
    </row>
    <row r="188" spans="1:3" ht="12.75" customHeight="1">
      <c r="A188" s="16"/>
      <c r="C188" s="16"/>
    </row>
    <row r="189" spans="1:9" ht="12.75" customHeight="1">
      <c r="A189" s="111" t="s">
        <v>731</v>
      </c>
      <c r="B189" s="87"/>
      <c r="C189" s="87"/>
      <c r="D189" s="87"/>
      <c r="E189" s="87"/>
      <c r="F189" s="87"/>
      <c r="G189" s="87"/>
      <c r="H189" s="87"/>
      <c r="I189" s="87"/>
    </row>
    <row r="190" spans="1:9" ht="12.75" customHeight="1">
      <c r="A190" s="418" t="s">
        <v>0</v>
      </c>
      <c r="B190" s="444"/>
      <c r="C190" s="444"/>
      <c r="D190" s="444"/>
      <c r="E190" s="444"/>
      <c r="F190" s="444"/>
      <c r="G190" s="444"/>
      <c r="H190" s="444"/>
      <c r="I190" s="445"/>
    </row>
    <row r="191" spans="1:9" ht="12.75" customHeight="1">
      <c r="A191" s="462"/>
      <c r="B191" s="463"/>
      <c r="C191" s="463"/>
      <c r="D191" s="463"/>
      <c r="E191" s="463"/>
      <c r="F191" s="463"/>
      <c r="G191" s="463"/>
      <c r="H191" s="463"/>
      <c r="I191" s="464"/>
    </row>
    <row r="192" spans="1:9" ht="12.75" customHeight="1">
      <c r="A192" s="446"/>
      <c r="B192" s="447"/>
      <c r="C192" s="447"/>
      <c r="D192" s="447"/>
      <c r="E192" s="447"/>
      <c r="F192" s="447"/>
      <c r="G192" s="447"/>
      <c r="H192" s="447"/>
      <c r="I192" s="448"/>
    </row>
    <row r="193" spans="1:9" ht="12.75" customHeight="1">
      <c r="A193" s="111"/>
      <c r="B193" s="87"/>
      <c r="C193" s="87"/>
      <c r="D193" s="87"/>
      <c r="E193" s="87"/>
      <c r="F193" s="87"/>
      <c r="G193" s="87"/>
      <c r="H193" s="87"/>
      <c r="I193" s="87"/>
    </row>
    <row r="194" spans="1:9" ht="12.75" customHeight="1">
      <c r="A194" s="469" t="s">
        <v>723</v>
      </c>
      <c r="B194" s="419"/>
      <c r="C194" s="419"/>
      <c r="D194" s="419"/>
      <c r="E194" s="419"/>
      <c r="F194" s="419"/>
      <c r="G194" s="419"/>
      <c r="H194" s="419"/>
      <c r="I194" s="420"/>
    </row>
    <row r="195" spans="1:9" ht="12.75" customHeight="1">
      <c r="A195" s="424"/>
      <c r="B195" s="425"/>
      <c r="C195" s="425"/>
      <c r="D195" s="425"/>
      <c r="E195" s="425"/>
      <c r="F195" s="425"/>
      <c r="G195" s="425"/>
      <c r="H195" s="425"/>
      <c r="I195" s="426"/>
    </row>
    <row r="196" spans="1:9" ht="12.75" customHeight="1">
      <c r="A196" s="310" t="s">
        <v>413</v>
      </c>
      <c r="B196" s="310"/>
      <c r="C196" s="310"/>
      <c r="D196" s="310"/>
      <c r="E196" s="310"/>
      <c r="F196" s="310"/>
      <c r="G196" s="310"/>
      <c r="H196" s="310"/>
      <c r="I196" s="310"/>
    </row>
    <row r="197" spans="1:9" ht="12.75" customHeight="1">
      <c r="A197" s="311"/>
      <c r="B197" s="311"/>
      <c r="C197" s="311"/>
      <c r="D197" s="311"/>
      <c r="E197" s="311"/>
      <c r="F197" s="311"/>
      <c r="G197" s="311"/>
      <c r="H197" s="311"/>
      <c r="I197" s="311"/>
    </row>
    <row r="198" spans="1:9" ht="12.75" customHeight="1">
      <c r="A198" s="311"/>
      <c r="B198" s="311"/>
      <c r="C198" s="311"/>
      <c r="D198" s="311"/>
      <c r="E198" s="311"/>
      <c r="F198" s="311"/>
      <c r="G198" s="311"/>
      <c r="H198" s="311"/>
      <c r="I198" s="311"/>
    </row>
    <row r="199" spans="1:9" ht="12.75" customHeight="1">
      <c r="A199" s="311"/>
      <c r="B199" s="311"/>
      <c r="C199" s="311"/>
      <c r="D199" s="311"/>
      <c r="E199" s="311"/>
      <c r="F199" s="311"/>
      <c r="G199" s="311"/>
      <c r="H199" s="311"/>
      <c r="I199" s="311"/>
    </row>
    <row r="200" spans="1:9" ht="12.75" customHeight="1">
      <c r="A200" s="311"/>
      <c r="B200" s="311"/>
      <c r="C200" s="311"/>
      <c r="D200" s="311"/>
      <c r="E200" s="311"/>
      <c r="F200" s="311"/>
      <c r="G200" s="311"/>
      <c r="H200" s="311"/>
      <c r="I200" s="311"/>
    </row>
    <row r="201" spans="1:9" ht="12.75" customHeight="1">
      <c r="A201" s="311"/>
      <c r="B201" s="311"/>
      <c r="C201" s="311"/>
      <c r="D201" s="311"/>
      <c r="E201" s="311"/>
      <c r="F201" s="311"/>
      <c r="G201" s="311"/>
      <c r="H201" s="311"/>
      <c r="I201" s="311"/>
    </row>
    <row r="202" spans="1:3" ht="12.75" customHeight="1">
      <c r="A202" s="111"/>
      <c r="C202" s="16"/>
    </row>
    <row r="203" spans="1:9" ht="12.75" customHeight="1">
      <c r="A203" s="135" t="s">
        <v>724</v>
      </c>
      <c r="B203" s="159"/>
      <c r="C203" s="159"/>
      <c r="D203" s="159"/>
      <c r="E203" s="159"/>
      <c r="F203" s="159"/>
      <c r="G203" s="159"/>
      <c r="H203" s="159"/>
      <c r="I203" s="160"/>
    </row>
    <row r="204" spans="1:9" ht="12.75" customHeight="1">
      <c r="A204" s="310" t="s">
        <v>414</v>
      </c>
      <c r="B204" s="310"/>
      <c r="C204" s="310"/>
      <c r="D204" s="310"/>
      <c r="E204" s="310"/>
      <c r="F204" s="310"/>
      <c r="G204" s="310"/>
      <c r="H204" s="310"/>
      <c r="I204" s="310"/>
    </row>
    <row r="205" spans="1:9" ht="12.75" customHeight="1">
      <c r="A205" s="311"/>
      <c r="B205" s="311"/>
      <c r="C205" s="311"/>
      <c r="D205" s="311"/>
      <c r="E205" s="311"/>
      <c r="F205" s="311"/>
      <c r="G205" s="311"/>
      <c r="H205" s="311"/>
      <c r="I205" s="311"/>
    </row>
    <row r="206" spans="1:9" ht="12.75" customHeight="1">
      <c r="A206" s="311"/>
      <c r="B206" s="311"/>
      <c r="C206" s="311"/>
      <c r="D206" s="311"/>
      <c r="E206" s="311"/>
      <c r="F206" s="311"/>
      <c r="G206" s="311"/>
      <c r="H206" s="311"/>
      <c r="I206" s="311"/>
    </row>
    <row r="207" spans="1:9" ht="12.75" customHeight="1">
      <c r="A207" s="311"/>
      <c r="B207" s="311"/>
      <c r="C207" s="311"/>
      <c r="D207" s="311"/>
      <c r="E207" s="311"/>
      <c r="F207" s="311"/>
      <c r="G207" s="311"/>
      <c r="H207" s="311"/>
      <c r="I207" s="311"/>
    </row>
    <row r="208" spans="1:9" ht="12.75" customHeight="1">
      <c r="A208" s="311"/>
      <c r="B208" s="311"/>
      <c r="C208" s="311"/>
      <c r="D208" s="311"/>
      <c r="E208" s="311"/>
      <c r="F208" s="311"/>
      <c r="G208" s="311"/>
      <c r="H208" s="311"/>
      <c r="I208" s="311"/>
    </row>
    <row r="209" spans="1:9" ht="12.75" customHeight="1">
      <c r="A209" s="311"/>
      <c r="B209" s="311"/>
      <c r="C209" s="311"/>
      <c r="D209" s="311"/>
      <c r="E209" s="311"/>
      <c r="F209" s="311"/>
      <c r="G209" s="311"/>
      <c r="H209" s="311"/>
      <c r="I209" s="311"/>
    </row>
    <row r="210" spans="1:3" ht="12.75" customHeight="1">
      <c r="A210" s="111"/>
      <c r="C210" s="16"/>
    </row>
    <row r="211" spans="1:3" ht="12.75" customHeight="1">
      <c r="A211" s="111" t="s">
        <v>730</v>
      </c>
      <c r="C211" s="16"/>
    </row>
    <row r="212" spans="1:9" ht="12.75" customHeight="1">
      <c r="A212" s="471" t="s">
        <v>383</v>
      </c>
      <c r="B212" s="472"/>
      <c r="C212" s="472"/>
      <c r="D212" s="472"/>
      <c r="E212" s="472"/>
      <c r="F212" s="472"/>
      <c r="G212" s="472"/>
      <c r="H212" s="472"/>
      <c r="I212" s="472"/>
    </row>
    <row r="213" spans="1:9" ht="12.75" customHeight="1">
      <c r="A213" s="292"/>
      <c r="B213" s="292"/>
      <c r="C213" s="292"/>
      <c r="D213" s="292"/>
      <c r="E213" s="292"/>
      <c r="F213" s="292"/>
      <c r="G213" s="292"/>
      <c r="H213" s="292"/>
      <c r="I213" s="292"/>
    </row>
    <row r="214" spans="1:9" ht="12.75" customHeight="1">
      <c r="A214" s="465" t="s">
        <v>734</v>
      </c>
      <c r="B214" s="419"/>
      <c r="C214" s="419"/>
      <c r="D214" s="419"/>
      <c r="E214" s="419"/>
      <c r="F214" s="419"/>
      <c r="G214" s="419"/>
      <c r="H214" s="419"/>
      <c r="I214" s="420"/>
    </row>
    <row r="215" spans="1:9" ht="12.75" customHeight="1">
      <c r="A215" s="424"/>
      <c r="B215" s="425"/>
      <c r="C215" s="425"/>
      <c r="D215" s="425"/>
      <c r="E215" s="425"/>
      <c r="F215" s="425"/>
      <c r="G215" s="425"/>
      <c r="H215" s="425"/>
      <c r="I215" s="426"/>
    </row>
    <row r="216" spans="1:9" ht="12.75" customHeight="1">
      <c r="A216" s="111"/>
      <c r="B216" s="87"/>
      <c r="C216" s="87"/>
      <c r="D216" s="87"/>
      <c r="E216" s="87"/>
      <c r="F216" s="87"/>
      <c r="G216" s="87"/>
      <c r="H216" s="87"/>
      <c r="I216" s="87"/>
    </row>
    <row r="217" spans="1:9" ht="12.75" customHeight="1">
      <c r="A217" s="469" t="s">
        <v>735</v>
      </c>
      <c r="B217" s="419"/>
      <c r="C217" s="419"/>
      <c r="D217" s="419"/>
      <c r="E217" s="419"/>
      <c r="F217" s="419"/>
      <c r="G217" s="419"/>
      <c r="H217" s="419"/>
      <c r="I217" s="420"/>
    </row>
    <row r="218" spans="1:9" ht="12.75" customHeight="1">
      <c r="A218" s="470"/>
      <c r="B218" s="326"/>
      <c r="C218" s="326"/>
      <c r="D218" s="326"/>
      <c r="E218" s="326"/>
      <c r="F218" s="326"/>
      <c r="G218" s="326"/>
      <c r="H218" s="326"/>
      <c r="I218" s="327"/>
    </row>
    <row r="219" spans="1:9" ht="12.75" customHeight="1">
      <c r="A219" s="310" t="s">
        <v>415</v>
      </c>
      <c r="B219" s="310"/>
      <c r="C219" s="310"/>
      <c r="D219" s="310"/>
      <c r="E219" s="310"/>
      <c r="F219" s="310"/>
      <c r="G219" s="310"/>
      <c r="H219" s="310"/>
      <c r="I219" s="310"/>
    </row>
    <row r="220" spans="1:9" ht="12.75" customHeight="1">
      <c r="A220" s="311"/>
      <c r="B220" s="311"/>
      <c r="C220" s="311"/>
      <c r="D220" s="311"/>
      <c r="E220" s="311"/>
      <c r="F220" s="311"/>
      <c r="G220" s="311"/>
      <c r="H220" s="311"/>
      <c r="I220" s="311"/>
    </row>
    <row r="221" spans="1:9" ht="12.75" customHeight="1">
      <c r="A221" s="311"/>
      <c r="B221" s="311"/>
      <c r="C221" s="311"/>
      <c r="D221" s="311"/>
      <c r="E221" s="311"/>
      <c r="F221" s="311"/>
      <c r="G221" s="311"/>
      <c r="H221" s="311"/>
      <c r="I221" s="311"/>
    </row>
    <row r="222" spans="1:9" ht="12.75" customHeight="1">
      <c r="A222" s="311"/>
      <c r="B222" s="311"/>
      <c r="C222" s="311"/>
      <c r="D222" s="311"/>
      <c r="E222" s="311"/>
      <c r="F222" s="311"/>
      <c r="G222" s="311"/>
      <c r="H222" s="311"/>
      <c r="I222" s="311"/>
    </row>
    <row r="223" spans="1:9" ht="12.75" customHeight="1">
      <c r="A223" s="311"/>
      <c r="B223" s="311"/>
      <c r="C223" s="311"/>
      <c r="D223" s="311"/>
      <c r="E223" s="311"/>
      <c r="F223" s="311"/>
      <c r="G223" s="311"/>
      <c r="H223" s="311"/>
      <c r="I223" s="311"/>
    </row>
    <row r="224" spans="1:9" ht="12.75" customHeight="1">
      <c r="A224" s="311"/>
      <c r="B224" s="311"/>
      <c r="C224" s="311"/>
      <c r="D224" s="311"/>
      <c r="E224" s="311"/>
      <c r="F224" s="311"/>
      <c r="G224" s="311"/>
      <c r="H224" s="311"/>
      <c r="I224" s="311"/>
    </row>
    <row r="225" spans="1:3" ht="12.75" customHeight="1">
      <c r="A225" s="111"/>
      <c r="C225" s="16"/>
    </row>
    <row r="226" spans="1:9" ht="12.75" customHeight="1">
      <c r="A226" s="399" t="s">
        <v>736</v>
      </c>
      <c r="B226" s="400"/>
      <c r="C226" s="400"/>
      <c r="D226" s="400"/>
      <c r="E226" s="400"/>
      <c r="F226" s="400"/>
      <c r="G226" s="400"/>
      <c r="H226" s="400"/>
      <c r="I226" s="401"/>
    </row>
    <row r="227" spans="1:9" ht="12.75" customHeight="1">
      <c r="A227" s="310" t="s">
        <v>416</v>
      </c>
      <c r="B227" s="310"/>
      <c r="C227" s="310"/>
      <c r="D227" s="310"/>
      <c r="E227" s="310"/>
      <c r="F227" s="310"/>
      <c r="G227" s="310"/>
      <c r="H227" s="310"/>
      <c r="I227" s="310"/>
    </row>
    <row r="228" spans="1:9" ht="12.75" customHeight="1">
      <c r="A228" s="311"/>
      <c r="B228" s="311"/>
      <c r="C228" s="311"/>
      <c r="D228" s="311"/>
      <c r="E228" s="311"/>
      <c r="F228" s="311"/>
      <c r="G228" s="311"/>
      <c r="H228" s="311"/>
      <c r="I228" s="311"/>
    </row>
    <row r="229" spans="1:9" ht="12.75" customHeight="1">
      <c r="A229" s="311"/>
      <c r="B229" s="311"/>
      <c r="C229" s="311"/>
      <c r="D229" s="311"/>
      <c r="E229" s="311"/>
      <c r="F229" s="311"/>
      <c r="G229" s="311"/>
      <c r="H229" s="311"/>
      <c r="I229" s="311"/>
    </row>
    <row r="230" spans="1:9" ht="12.75" customHeight="1">
      <c r="A230" s="311"/>
      <c r="B230" s="311"/>
      <c r="C230" s="311"/>
      <c r="D230" s="311"/>
      <c r="E230" s="311"/>
      <c r="F230" s="311"/>
      <c r="G230" s="311"/>
      <c r="H230" s="311"/>
      <c r="I230" s="311"/>
    </row>
    <row r="231" spans="1:9" ht="12.75" customHeight="1">
      <c r="A231" s="311"/>
      <c r="B231" s="311"/>
      <c r="C231" s="311"/>
      <c r="D231" s="311"/>
      <c r="E231" s="311"/>
      <c r="F231" s="311"/>
      <c r="G231" s="311"/>
      <c r="H231" s="311"/>
      <c r="I231" s="311"/>
    </row>
    <row r="232" spans="1:9" ht="12.75" customHeight="1">
      <c r="A232" s="311"/>
      <c r="B232" s="311"/>
      <c r="C232" s="311"/>
      <c r="D232" s="311"/>
      <c r="E232" s="311"/>
      <c r="F232" s="311"/>
      <c r="G232" s="311"/>
      <c r="H232" s="311"/>
      <c r="I232" s="311"/>
    </row>
    <row r="233" spans="1:3" ht="12.75" customHeight="1">
      <c r="A233" s="111"/>
      <c r="C233" s="16"/>
    </row>
    <row r="234" spans="1:9" ht="12.75" customHeight="1">
      <c r="A234" s="418" t="s">
        <v>1</v>
      </c>
      <c r="B234" s="444"/>
      <c r="C234" s="444"/>
      <c r="D234" s="444"/>
      <c r="E234" s="444"/>
      <c r="F234" s="444"/>
      <c r="G234" s="444"/>
      <c r="H234" s="444"/>
      <c r="I234" s="445"/>
    </row>
    <row r="235" spans="1:9" ht="12.75" customHeight="1">
      <c r="A235" s="446"/>
      <c r="B235" s="447"/>
      <c r="C235" s="447"/>
      <c r="D235" s="447"/>
      <c r="E235" s="447"/>
      <c r="F235" s="447"/>
      <c r="G235" s="447"/>
      <c r="H235" s="447"/>
      <c r="I235" s="448"/>
    </row>
    <row r="236" spans="1:9" ht="12.75" customHeight="1">
      <c r="A236" s="449"/>
      <c r="B236" s="450"/>
      <c r="C236" s="450"/>
      <c r="D236" s="450"/>
      <c r="E236" s="450"/>
      <c r="F236" s="450"/>
      <c r="G236" s="450"/>
      <c r="H236" s="450"/>
      <c r="I236" s="451"/>
    </row>
    <row r="237" spans="1:9" ht="12.75" customHeight="1">
      <c r="A237" s="310" t="s">
        <v>417</v>
      </c>
      <c r="B237" s="310"/>
      <c r="C237" s="310"/>
      <c r="D237" s="310"/>
      <c r="E237" s="310"/>
      <c r="F237" s="310"/>
      <c r="G237" s="310"/>
      <c r="H237" s="310"/>
      <c r="I237" s="310"/>
    </row>
    <row r="238" spans="1:9" ht="12.75" customHeight="1">
      <c r="A238" s="311"/>
      <c r="B238" s="311"/>
      <c r="C238" s="311"/>
      <c r="D238" s="311"/>
      <c r="E238" s="311"/>
      <c r="F238" s="311"/>
      <c r="G238" s="311"/>
      <c r="H238" s="311"/>
      <c r="I238" s="311"/>
    </row>
    <row r="239" spans="1:9" ht="12.75" customHeight="1">
      <c r="A239" s="311"/>
      <c r="B239" s="311"/>
      <c r="C239" s="311"/>
      <c r="D239" s="311"/>
      <c r="E239" s="311"/>
      <c r="F239" s="311"/>
      <c r="G239" s="311"/>
      <c r="H239" s="311"/>
      <c r="I239" s="311"/>
    </row>
    <row r="240" spans="1:9" ht="12.75" customHeight="1">
      <c r="A240" s="311"/>
      <c r="B240" s="311"/>
      <c r="C240" s="311"/>
      <c r="D240" s="311"/>
      <c r="E240" s="311"/>
      <c r="F240" s="311"/>
      <c r="G240" s="311"/>
      <c r="H240" s="311"/>
      <c r="I240" s="311"/>
    </row>
    <row r="241" spans="1:9" ht="12.75" customHeight="1">
      <c r="A241" s="311"/>
      <c r="B241" s="311"/>
      <c r="C241" s="311"/>
      <c r="D241" s="311"/>
      <c r="E241" s="311"/>
      <c r="F241" s="311"/>
      <c r="G241" s="311"/>
      <c r="H241" s="311"/>
      <c r="I241" s="311"/>
    </row>
    <row r="242" spans="1:9" ht="12.75" customHeight="1">
      <c r="A242" s="311"/>
      <c r="B242" s="311"/>
      <c r="C242" s="311"/>
      <c r="D242" s="311"/>
      <c r="E242" s="311"/>
      <c r="F242" s="311"/>
      <c r="G242" s="311"/>
      <c r="H242" s="311"/>
      <c r="I242" s="311"/>
    </row>
    <row r="243" spans="1:3" ht="12.75" customHeight="1">
      <c r="A243" s="111"/>
      <c r="C243" s="16"/>
    </row>
    <row r="244" spans="1:9" ht="12.75" customHeight="1">
      <c r="A244" s="399" t="s">
        <v>737</v>
      </c>
      <c r="B244" s="400"/>
      <c r="C244" s="400"/>
      <c r="D244" s="400"/>
      <c r="E244" s="400"/>
      <c r="F244" s="400"/>
      <c r="G244" s="400"/>
      <c r="H244" s="400"/>
      <c r="I244" s="401"/>
    </row>
    <row r="245" spans="1:9" ht="12.75" customHeight="1">
      <c r="A245" s="310" t="s">
        <v>418</v>
      </c>
      <c r="B245" s="310"/>
      <c r="C245" s="310"/>
      <c r="D245" s="310"/>
      <c r="E245" s="310"/>
      <c r="F245" s="310"/>
      <c r="G245" s="310"/>
      <c r="H245" s="310"/>
      <c r="I245" s="310"/>
    </row>
    <row r="246" spans="1:9" ht="12.75" customHeight="1">
      <c r="A246" s="311"/>
      <c r="B246" s="311"/>
      <c r="C246" s="311"/>
      <c r="D246" s="311"/>
      <c r="E246" s="311"/>
      <c r="F246" s="311"/>
      <c r="G246" s="311"/>
      <c r="H246" s="311"/>
      <c r="I246" s="311"/>
    </row>
    <row r="247" spans="1:9" ht="12.75" customHeight="1">
      <c r="A247" s="311"/>
      <c r="B247" s="311"/>
      <c r="C247" s="311"/>
      <c r="D247" s="311"/>
      <c r="E247" s="311"/>
      <c r="F247" s="311"/>
      <c r="G247" s="311"/>
      <c r="H247" s="311"/>
      <c r="I247" s="311"/>
    </row>
    <row r="248" spans="1:9" ht="12.75" customHeight="1">
      <c r="A248" s="311"/>
      <c r="B248" s="311"/>
      <c r="C248" s="311"/>
      <c r="D248" s="311"/>
      <c r="E248" s="311"/>
      <c r="F248" s="311"/>
      <c r="G248" s="311"/>
      <c r="H248" s="311"/>
      <c r="I248" s="311"/>
    </row>
    <row r="249" spans="1:9" ht="12.75" customHeight="1">
      <c r="A249" s="311"/>
      <c r="B249" s="311"/>
      <c r="C249" s="311"/>
      <c r="D249" s="311"/>
      <c r="E249" s="311"/>
      <c r="F249" s="311"/>
      <c r="G249" s="311"/>
      <c r="H249" s="311"/>
      <c r="I249" s="311"/>
    </row>
    <row r="250" spans="1:9" ht="12.75" customHeight="1">
      <c r="A250" s="311"/>
      <c r="B250" s="311"/>
      <c r="C250" s="311"/>
      <c r="D250" s="311"/>
      <c r="E250" s="311"/>
      <c r="F250" s="311"/>
      <c r="G250" s="311"/>
      <c r="H250" s="311"/>
      <c r="I250" s="311"/>
    </row>
    <row r="251" spans="1:3" ht="12.75" customHeight="1">
      <c r="A251" s="111"/>
      <c r="C251" s="16"/>
    </row>
    <row r="252" spans="1:9" ht="12.75" customHeight="1">
      <c r="A252" s="399" t="s">
        <v>740</v>
      </c>
      <c r="B252" s="400"/>
      <c r="C252" s="400"/>
      <c r="D252" s="400"/>
      <c r="E252" s="400"/>
      <c r="F252" s="400"/>
      <c r="G252" s="400"/>
      <c r="H252" s="400"/>
      <c r="I252" s="401"/>
    </row>
    <row r="253" spans="1:9" ht="12.75" customHeight="1">
      <c r="A253" s="310" t="s">
        <v>419</v>
      </c>
      <c r="B253" s="310"/>
      <c r="C253" s="310"/>
      <c r="D253" s="310"/>
      <c r="E253" s="310"/>
      <c r="F253" s="310"/>
      <c r="G253" s="310"/>
      <c r="H253" s="310"/>
      <c r="I253" s="310"/>
    </row>
    <row r="254" spans="1:9" ht="12.75" customHeight="1">
      <c r="A254" s="311"/>
      <c r="B254" s="311"/>
      <c r="C254" s="311"/>
      <c r="D254" s="311"/>
      <c r="E254" s="311"/>
      <c r="F254" s="311"/>
      <c r="G254" s="311"/>
      <c r="H254" s="311"/>
      <c r="I254" s="311"/>
    </row>
    <row r="255" spans="1:9" ht="12.75" customHeight="1">
      <c r="A255" s="311"/>
      <c r="B255" s="311"/>
      <c r="C255" s="311"/>
      <c r="D255" s="311"/>
      <c r="E255" s="311"/>
      <c r="F255" s="311"/>
      <c r="G255" s="311"/>
      <c r="H255" s="311"/>
      <c r="I255" s="311"/>
    </row>
    <row r="256" spans="1:9" ht="12.75" customHeight="1">
      <c r="A256" s="311"/>
      <c r="B256" s="311"/>
      <c r="C256" s="311"/>
      <c r="D256" s="311"/>
      <c r="E256" s="311"/>
      <c r="F256" s="311"/>
      <c r="G256" s="311"/>
      <c r="H256" s="311"/>
      <c r="I256" s="311"/>
    </row>
    <row r="257" spans="1:9" ht="12.75" customHeight="1">
      <c r="A257" s="311"/>
      <c r="B257" s="311"/>
      <c r="C257" s="311"/>
      <c r="D257" s="311"/>
      <c r="E257" s="311"/>
      <c r="F257" s="311"/>
      <c r="G257" s="311"/>
      <c r="H257" s="311"/>
      <c r="I257" s="311"/>
    </row>
    <row r="258" spans="1:9" ht="12.75" customHeight="1">
      <c r="A258" s="311"/>
      <c r="B258" s="311"/>
      <c r="C258" s="311"/>
      <c r="D258" s="311"/>
      <c r="E258" s="311"/>
      <c r="F258" s="311"/>
      <c r="G258" s="311"/>
      <c r="H258" s="311"/>
      <c r="I258" s="311"/>
    </row>
    <row r="259" spans="1:3" ht="12.75" customHeight="1">
      <c r="A259" s="117"/>
      <c r="C259" s="16"/>
    </row>
    <row r="260" spans="1:9" ht="12.75" customHeight="1">
      <c r="A260" s="399" t="s">
        <v>687</v>
      </c>
      <c r="B260" s="400"/>
      <c r="C260" s="400"/>
      <c r="D260" s="400"/>
      <c r="E260" s="400"/>
      <c r="F260" s="400"/>
      <c r="G260" s="400"/>
      <c r="H260" s="400"/>
      <c r="I260" s="401"/>
    </row>
    <row r="261" spans="1:9" ht="12.75" customHeight="1">
      <c r="A261" s="310" t="s">
        <v>420</v>
      </c>
      <c r="B261" s="310"/>
      <c r="C261" s="310"/>
      <c r="D261" s="310"/>
      <c r="E261" s="310"/>
      <c r="F261" s="310"/>
      <c r="G261" s="310"/>
      <c r="H261" s="310"/>
      <c r="I261" s="310"/>
    </row>
    <row r="262" spans="1:9" ht="12.75" customHeight="1">
      <c r="A262" s="311"/>
      <c r="B262" s="311"/>
      <c r="C262" s="311"/>
      <c r="D262" s="311"/>
      <c r="E262" s="311"/>
      <c r="F262" s="311"/>
      <c r="G262" s="311"/>
      <c r="H262" s="311"/>
      <c r="I262" s="311"/>
    </row>
    <row r="263" spans="1:9" ht="12.75" customHeight="1">
      <c r="A263" s="311"/>
      <c r="B263" s="311"/>
      <c r="C263" s="311"/>
      <c r="D263" s="311"/>
      <c r="E263" s="311"/>
      <c r="F263" s="311"/>
      <c r="G263" s="311"/>
      <c r="H263" s="311"/>
      <c r="I263" s="311"/>
    </row>
    <row r="264" spans="1:9" ht="12.75" customHeight="1">
      <c r="A264" s="311"/>
      <c r="B264" s="311"/>
      <c r="C264" s="311"/>
      <c r="D264" s="311"/>
      <c r="E264" s="311"/>
      <c r="F264" s="311"/>
      <c r="G264" s="311"/>
      <c r="H264" s="311"/>
      <c r="I264" s="311"/>
    </row>
    <row r="265" spans="1:9" ht="12.75" customHeight="1">
      <c r="A265" s="311"/>
      <c r="B265" s="311"/>
      <c r="C265" s="311"/>
      <c r="D265" s="311"/>
      <c r="E265" s="311"/>
      <c r="F265" s="311"/>
      <c r="G265" s="311"/>
      <c r="H265" s="311"/>
      <c r="I265" s="311"/>
    </row>
    <row r="266" spans="1:9" ht="12.75" customHeight="1">
      <c r="A266" s="311"/>
      <c r="B266" s="311"/>
      <c r="C266" s="311"/>
      <c r="D266" s="311"/>
      <c r="E266" s="311"/>
      <c r="F266" s="311"/>
      <c r="G266" s="311"/>
      <c r="H266" s="311"/>
      <c r="I266" s="311"/>
    </row>
    <row r="267" spans="1:3" ht="12.75" customHeight="1">
      <c r="A267" s="117"/>
      <c r="C267" s="16"/>
    </row>
    <row r="268" spans="1:9" ht="12.75" customHeight="1">
      <c r="A268" s="136" t="s">
        <v>741</v>
      </c>
      <c r="B268" s="161"/>
      <c r="C268" s="161"/>
      <c r="D268" s="161"/>
      <c r="E268" s="161"/>
      <c r="F268" s="161"/>
      <c r="G268" s="161"/>
      <c r="H268" s="161"/>
      <c r="I268" s="162"/>
    </row>
    <row r="269" spans="1:9" ht="12.75" customHeight="1">
      <c r="A269" s="163" t="s">
        <v>742</v>
      </c>
      <c r="B269" s="98"/>
      <c r="C269" s="98"/>
      <c r="D269" s="98"/>
      <c r="E269" s="98"/>
      <c r="F269" s="98"/>
      <c r="G269" s="98"/>
      <c r="H269" s="98"/>
      <c r="I269" s="164"/>
    </row>
    <row r="270" spans="1:9" ht="12.75" customHeight="1">
      <c r="A270" s="468" t="s">
        <v>860</v>
      </c>
      <c r="B270" s="403"/>
      <c r="C270" s="403"/>
      <c r="D270" s="403"/>
      <c r="E270" s="403"/>
      <c r="F270" s="403"/>
      <c r="G270" s="403"/>
      <c r="H270" s="403"/>
      <c r="I270" s="397"/>
    </row>
    <row r="271" spans="1:9" ht="12.75" customHeight="1">
      <c r="A271" s="402"/>
      <c r="B271" s="403"/>
      <c r="C271" s="403"/>
      <c r="D271" s="403"/>
      <c r="E271" s="403"/>
      <c r="F271" s="403"/>
      <c r="G271" s="403"/>
      <c r="H271" s="403"/>
      <c r="I271" s="397"/>
    </row>
    <row r="272" spans="1:9" ht="12.75" customHeight="1">
      <c r="A272" s="166"/>
      <c r="B272" s="165"/>
      <c r="C272" s="165"/>
      <c r="D272" s="165"/>
      <c r="E272" s="165"/>
      <c r="F272" s="165"/>
      <c r="G272" s="165"/>
      <c r="H272" s="165"/>
      <c r="I272" s="154"/>
    </row>
    <row r="273" spans="1:9" ht="12.75" customHeight="1">
      <c r="A273" s="402" t="s">
        <v>748</v>
      </c>
      <c r="B273" s="403"/>
      <c r="C273" s="403"/>
      <c r="D273" s="403"/>
      <c r="E273" s="403"/>
      <c r="F273" s="403"/>
      <c r="G273" s="403"/>
      <c r="H273" s="403"/>
      <c r="I273" s="397"/>
    </row>
    <row r="274" spans="1:9" ht="12.75" customHeight="1" thickBot="1">
      <c r="A274" s="167"/>
      <c r="B274" s="168"/>
      <c r="C274" s="169"/>
      <c r="D274" s="170"/>
      <c r="E274" s="170"/>
      <c r="F274" s="170"/>
      <c r="G274" s="170"/>
      <c r="H274" s="170"/>
      <c r="I274" s="171"/>
    </row>
    <row r="275" spans="1:9" ht="13.5" thickBot="1">
      <c r="A275" s="452" t="s">
        <v>861</v>
      </c>
      <c r="B275" s="119" t="s">
        <v>268</v>
      </c>
      <c r="C275" s="100" t="s">
        <v>67</v>
      </c>
      <c r="D275" s="101" t="s">
        <v>68</v>
      </c>
      <c r="E275" s="101" t="s">
        <v>69</v>
      </c>
      <c r="F275" s="101" t="s">
        <v>555</v>
      </c>
      <c r="G275" s="466" t="s">
        <v>78</v>
      </c>
      <c r="H275" s="467"/>
      <c r="I275" s="99" t="s">
        <v>70</v>
      </c>
    </row>
    <row r="276" spans="1:9" ht="12.75">
      <c r="A276" s="453"/>
      <c r="B276" s="197" t="s">
        <v>421</v>
      </c>
      <c r="C276" s="198"/>
      <c r="D276" s="198" t="s">
        <v>422</v>
      </c>
      <c r="E276" s="198" t="s">
        <v>423</v>
      </c>
      <c r="F276" s="198" t="s">
        <v>424</v>
      </c>
      <c r="G276" s="345" t="s">
        <v>425</v>
      </c>
      <c r="H276" s="345"/>
      <c r="I276" s="200"/>
    </row>
    <row r="277" spans="1:9" ht="12.75">
      <c r="A277" s="453"/>
      <c r="B277" s="201"/>
      <c r="C277" s="199"/>
      <c r="D277" s="199"/>
      <c r="E277" s="199"/>
      <c r="F277" s="199"/>
      <c r="G277" s="345"/>
      <c r="H277" s="345"/>
      <c r="I277" s="202"/>
    </row>
    <row r="278" spans="1:9" ht="12.75">
      <c r="A278" s="453"/>
      <c r="B278" s="201"/>
      <c r="C278" s="199"/>
      <c r="D278" s="199"/>
      <c r="E278" s="199"/>
      <c r="F278" s="199"/>
      <c r="G278" s="345"/>
      <c r="H278" s="345"/>
      <c r="I278" s="202"/>
    </row>
    <row r="279" spans="1:9" ht="12.75">
      <c r="A279" s="453"/>
      <c r="B279" s="201"/>
      <c r="C279" s="199"/>
      <c r="D279" s="199"/>
      <c r="E279" s="199"/>
      <c r="F279" s="199"/>
      <c r="G279" s="345"/>
      <c r="H279" s="345"/>
      <c r="I279" s="202"/>
    </row>
    <row r="280" spans="1:9" ht="12.75">
      <c r="A280" s="453"/>
      <c r="B280" s="201"/>
      <c r="C280" s="199"/>
      <c r="D280" s="199"/>
      <c r="E280" s="199"/>
      <c r="F280" s="199"/>
      <c r="G280" s="345"/>
      <c r="H280" s="345"/>
      <c r="I280" s="202"/>
    </row>
    <row r="281" spans="1:9" ht="12.75">
      <c r="A281" s="454"/>
      <c r="B281" s="201"/>
      <c r="C281" s="199"/>
      <c r="D281" s="199"/>
      <c r="E281" s="199"/>
      <c r="F281" s="199"/>
      <c r="G281" s="345"/>
      <c r="H281" s="345"/>
      <c r="I281" s="202"/>
    </row>
    <row r="282" spans="1:9" ht="12.75">
      <c r="A282" s="454"/>
      <c r="B282" s="201"/>
      <c r="C282" s="199"/>
      <c r="D282" s="199"/>
      <c r="E282" s="199"/>
      <c r="F282" s="199"/>
      <c r="G282" s="345"/>
      <c r="H282" s="345"/>
      <c r="I282" s="202"/>
    </row>
    <row r="283" spans="1:9" ht="12.75">
      <c r="A283" s="454"/>
      <c r="B283" s="201"/>
      <c r="C283" s="199"/>
      <c r="D283" s="199"/>
      <c r="E283" s="199"/>
      <c r="F283" s="199"/>
      <c r="G283" s="345"/>
      <c r="H283" s="345"/>
      <c r="I283" s="202"/>
    </row>
    <row r="284" spans="1:9" ht="12.75">
      <c r="A284" s="454"/>
      <c r="B284" s="201"/>
      <c r="C284" s="199"/>
      <c r="D284" s="199"/>
      <c r="E284" s="199"/>
      <c r="F284" s="199"/>
      <c r="G284" s="345"/>
      <c r="H284" s="345"/>
      <c r="I284" s="202"/>
    </row>
    <row r="285" spans="1:9" ht="12.75">
      <c r="A285" s="454"/>
      <c r="B285" s="201"/>
      <c r="C285" s="199"/>
      <c r="D285" s="199"/>
      <c r="E285" s="199"/>
      <c r="F285" s="199"/>
      <c r="G285" s="345"/>
      <c r="H285" s="345"/>
      <c r="I285" s="202"/>
    </row>
    <row r="286" spans="1:9" ht="12.75">
      <c r="A286" s="455"/>
      <c r="B286" s="201"/>
      <c r="C286" s="199"/>
      <c r="D286" s="199"/>
      <c r="E286" s="199"/>
      <c r="F286" s="199"/>
      <c r="G286" s="345"/>
      <c r="H286" s="345"/>
      <c r="I286" s="202"/>
    </row>
    <row r="287" spans="1:11" ht="13.5" thickBot="1">
      <c r="A287" s="120"/>
      <c r="B287" s="118"/>
      <c r="C287" s="118"/>
      <c r="D287" s="118"/>
      <c r="E287" s="118"/>
      <c r="F287" s="118"/>
      <c r="G287" s="118"/>
      <c r="H287" s="118"/>
      <c r="I287" s="128"/>
      <c r="J287" s="118"/>
      <c r="K287" s="118"/>
    </row>
    <row r="288" spans="1:12" ht="26.25" customHeight="1" thickBot="1">
      <c r="A288" s="456"/>
      <c r="B288" s="121" t="s">
        <v>743</v>
      </c>
      <c r="C288" s="122" t="s">
        <v>744</v>
      </c>
      <c r="D288" s="442" t="s">
        <v>745</v>
      </c>
      <c r="E288" s="443"/>
      <c r="F288" s="118"/>
      <c r="G288" s="118"/>
      <c r="H288" s="118"/>
      <c r="I288" s="128"/>
      <c r="J288" s="118"/>
      <c r="K288" s="118"/>
      <c r="L288" s="22"/>
    </row>
    <row r="289" spans="1:12" ht="12.75">
      <c r="A289" s="457"/>
      <c r="B289" s="203" t="s">
        <v>472</v>
      </c>
      <c r="C289" s="198"/>
      <c r="D289" s="347" t="s">
        <v>426</v>
      </c>
      <c r="E289" s="346"/>
      <c r="F289" s="118"/>
      <c r="G289" s="118"/>
      <c r="H289" s="118"/>
      <c r="I289" s="128"/>
      <c r="J289" s="118"/>
      <c r="K289" s="118"/>
      <c r="L289" s="22"/>
    </row>
    <row r="290" spans="1:12" ht="12.75">
      <c r="A290" s="457"/>
      <c r="B290" s="204"/>
      <c r="C290" s="199"/>
      <c r="D290" s="347"/>
      <c r="E290" s="346"/>
      <c r="F290" s="118"/>
      <c r="G290" s="118"/>
      <c r="H290" s="118"/>
      <c r="I290" s="128"/>
      <c r="J290" s="118"/>
      <c r="K290" s="118"/>
      <c r="L290" s="22"/>
    </row>
    <row r="291" spans="1:12" ht="12.75">
      <c r="A291" s="457"/>
      <c r="B291" s="204"/>
      <c r="C291" s="199"/>
      <c r="D291" s="347"/>
      <c r="E291" s="346"/>
      <c r="F291" s="118"/>
      <c r="G291" s="118"/>
      <c r="H291" s="118"/>
      <c r="I291" s="128"/>
      <c r="J291" s="118"/>
      <c r="K291" s="118"/>
      <c r="L291" s="22"/>
    </row>
    <row r="292" spans="1:12" ht="12.75">
      <c r="A292" s="457"/>
      <c r="B292" s="204"/>
      <c r="C292" s="199"/>
      <c r="D292" s="347"/>
      <c r="E292" s="346"/>
      <c r="F292" s="118"/>
      <c r="G292" s="118"/>
      <c r="H292" s="118"/>
      <c r="I292" s="128"/>
      <c r="J292" s="118"/>
      <c r="K292" s="118"/>
      <c r="L292" s="22"/>
    </row>
    <row r="293" spans="1:12" ht="12.75">
      <c r="A293" s="457"/>
      <c r="B293" s="204"/>
      <c r="C293" s="199"/>
      <c r="D293" s="347"/>
      <c r="E293" s="346"/>
      <c r="F293" s="118"/>
      <c r="G293" s="118"/>
      <c r="H293" s="118"/>
      <c r="I293" s="128"/>
      <c r="J293" s="118"/>
      <c r="K293" s="118"/>
      <c r="L293" s="22"/>
    </row>
    <row r="294" spans="1:12" ht="12.75">
      <c r="A294" s="457"/>
      <c r="B294" s="204"/>
      <c r="C294" s="199"/>
      <c r="D294" s="345"/>
      <c r="E294" s="346"/>
      <c r="F294" s="118"/>
      <c r="G294" s="118"/>
      <c r="H294" s="118"/>
      <c r="I294" s="128"/>
      <c r="J294" s="118"/>
      <c r="K294" s="118"/>
      <c r="L294" s="22"/>
    </row>
    <row r="295" spans="1:12" ht="12.75">
      <c r="A295" s="457"/>
      <c r="B295" s="204"/>
      <c r="C295" s="199"/>
      <c r="D295" s="345"/>
      <c r="E295" s="346"/>
      <c r="F295" s="118"/>
      <c r="G295" s="118"/>
      <c r="H295" s="118"/>
      <c r="I295" s="128"/>
      <c r="J295" s="118"/>
      <c r="K295" s="118"/>
      <c r="L295" s="22"/>
    </row>
    <row r="296" spans="1:12" ht="12.75">
      <c r="A296" s="457"/>
      <c r="B296" s="204"/>
      <c r="C296" s="199"/>
      <c r="D296" s="345"/>
      <c r="E296" s="346"/>
      <c r="F296" s="118"/>
      <c r="G296" s="118"/>
      <c r="H296" s="118"/>
      <c r="I296" s="128"/>
      <c r="J296" s="118"/>
      <c r="K296" s="118"/>
      <c r="L296" s="22"/>
    </row>
    <row r="297" spans="1:12" ht="12.75">
      <c r="A297" s="457"/>
      <c r="B297" s="204"/>
      <c r="C297" s="199"/>
      <c r="D297" s="345"/>
      <c r="E297" s="346"/>
      <c r="F297" s="118"/>
      <c r="G297" s="118"/>
      <c r="H297" s="118"/>
      <c r="I297" s="128"/>
      <c r="J297" s="118"/>
      <c r="K297" s="118"/>
      <c r="L297" s="22"/>
    </row>
    <row r="298" spans="1:12" ht="12.75">
      <c r="A298" s="457"/>
      <c r="B298" s="204"/>
      <c r="C298" s="199"/>
      <c r="D298" s="345"/>
      <c r="E298" s="346"/>
      <c r="F298" s="118"/>
      <c r="G298" s="118"/>
      <c r="H298" s="118"/>
      <c r="I298" s="128"/>
      <c r="J298" s="118"/>
      <c r="K298" s="118"/>
      <c r="L298" s="22"/>
    </row>
    <row r="299" spans="1:12" ht="13.5" thickBot="1">
      <c r="A299" s="458"/>
      <c r="B299" s="205"/>
      <c r="C299" s="206"/>
      <c r="D299" s="343"/>
      <c r="E299" s="344"/>
      <c r="F299" s="129"/>
      <c r="G299" s="129"/>
      <c r="H299" s="129"/>
      <c r="I299" s="130"/>
      <c r="J299" s="118"/>
      <c r="K299" s="118"/>
      <c r="L299" s="22"/>
    </row>
    <row r="300" spans="1:9" ht="13.5" thickBot="1">
      <c r="A300" s="29"/>
      <c r="B300" s="18"/>
      <c r="C300" s="18"/>
      <c r="D300" s="18"/>
      <c r="E300" s="18"/>
      <c r="F300" s="18"/>
      <c r="G300" s="18"/>
      <c r="H300" s="18"/>
      <c r="I300" s="18"/>
    </row>
    <row r="301" spans="1:9" ht="12.75">
      <c r="A301" s="300" t="s">
        <v>746</v>
      </c>
      <c r="B301" s="348"/>
      <c r="C301" s="349"/>
      <c r="D301" s="352" t="s">
        <v>403</v>
      </c>
      <c r="E301" s="18"/>
      <c r="F301" s="18"/>
      <c r="G301" s="18"/>
      <c r="H301" s="18"/>
      <c r="I301" s="18"/>
    </row>
    <row r="302" spans="1:9" ht="13.5" thickBot="1">
      <c r="A302" s="350"/>
      <c r="B302" s="351"/>
      <c r="C302" s="351"/>
      <c r="D302" s="353"/>
      <c r="E302" s="18"/>
      <c r="F302" s="18"/>
      <c r="G302" s="18"/>
      <c r="H302" s="18"/>
      <c r="I302" s="18"/>
    </row>
    <row r="303" spans="1:9" ht="13.5" thickBot="1">
      <c r="A303" s="97" t="s">
        <v>268</v>
      </c>
      <c r="B303" s="207"/>
      <c r="C303" s="208"/>
      <c r="D303" s="332"/>
      <c r="E303" s="354"/>
      <c r="F303" s="332"/>
      <c r="G303" s="354"/>
      <c r="H303" s="332"/>
      <c r="I303" s="333"/>
    </row>
    <row r="304" spans="1:9" ht="13.5" thickBot="1">
      <c r="A304" s="97" t="s">
        <v>67</v>
      </c>
      <c r="B304" s="209"/>
      <c r="C304" s="210"/>
      <c r="D304" s="303"/>
      <c r="E304" s="315"/>
      <c r="F304" s="303"/>
      <c r="G304" s="315"/>
      <c r="H304" s="303"/>
      <c r="I304" s="305"/>
    </row>
    <row r="305" spans="1:9" ht="13.5" thickBot="1">
      <c r="A305" s="97" t="s">
        <v>68</v>
      </c>
      <c r="B305" s="209"/>
      <c r="C305" s="210"/>
      <c r="D305" s="303"/>
      <c r="E305" s="315"/>
      <c r="F305" s="303"/>
      <c r="G305" s="315"/>
      <c r="H305" s="303"/>
      <c r="I305" s="305"/>
    </row>
    <row r="306" spans="1:9" ht="13.5" thickBot="1">
      <c r="A306" s="97" t="s">
        <v>69</v>
      </c>
      <c r="B306" s="209"/>
      <c r="C306" s="210"/>
      <c r="D306" s="303"/>
      <c r="E306" s="315"/>
      <c r="F306" s="303"/>
      <c r="G306" s="315"/>
      <c r="H306" s="303"/>
      <c r="I306" s="305"/>
    </row>
    <row r="307" spans="1:9" ht="13.5" thickBot="1">
      <c r="A307" s="97" t="s">
        <v>555</v>
      </c>
      <c r="B307" s="209"/>
      <c r="C307" s="210"/>
      <c r="D307" s="303"/>
      <c r="E307" s="315"/>
      <c r="F307" s="303"/>
      <c r="G307" s="315"/>
      <c r="H307" s="303"/>
      <c r="I307" s="305"/>
    </row>
    <row r="308" spans="1:9" ht="13.5" thickBot="1">
      <c r="A308" s="97" t="s">
        <v>71</v>
      </c>
      <c r="B308" s="209"/>
      <c r="C308" s="210"/>
      <c r="D308" s="303"/>
      <c r="E308" s="315"/>
      <c r="F308" s="303"/>
      <c r="G308" s="315"/>
      <c r="H308" s="303"/>
      <c r="I308" s="305"/>
    </row>
    <row r="309" spans="1:9" ht="13.5" thickBot="1">
      <c r="A309" s="97" t="s">
        <v>70</v>
      </c>
      <c r="B309" s="209"/>
      <c r="C309" s="210"/>
      <c r="D309" s="303"/>
      <c r="E309" s="315"/>
      <c r="F309" s="303"/>
      <c r="G309" s="315"/>
      <c r="H309" s="303"/>
      <c r="I309" s="305"/>
    </row>
    <row r="310" spans="1:9" ht="13.5" thickBot="1">
      <c r="A310" s="102" t="s">
        <v>72</v>
      </c>
      <c r="B310" s="209"/>
      <c r="C310" s="210"/>
      <c r="D310" s="303"/>
      <c r="E310" s="315"/>
      <c r="F310" s="303"/>
      <c r="G310" s="315"/>
      <c r="H310" s="303"/>
      <c r="I310" s="305"/>
    </row>
    <row r="311" spans="1:9" ht="26.25" thickBot="1">
      <c r="A311" s="102" t="s">
        <v>587</v>
      </c>
      <c r="B311" s="209"/>
      <c r="C311" s="210"/>
      <c r="D311" s="303"/>
      <c r="E311" s="315"/>
      <c r="F311" s="303"/>
      <c r="G311" s="315"/>
      <c r="H311" s="303"/>
      <c r="I311" s="305"/>
    </row>
    <row r="312" spans="1:9" ht="13.5" thickBot="1">
      <c r="A312" s="102" t="s">
        <v>73</v>
      </c>
      <c r="B312" s="209"/>
      <c r="C312" s="210"/>
      <c r="D312" s="303"/>
      <c r="E312" s="315"/>
      <c r="F312" s="303"/>
      <c r="G312" s="315"/>
      <c r="H312" s="303"/>
      <c r="I312" s="305"/>
    </row>
    <row r="313" spans="1:9" ht="15" customHeight="1" thickBot="1">
      <c r="A313" s="102" t="s">
        <v>74</v>
      </c>
      <c r="B313" s="209"/>
      <c r="C313" s="210"/>
      <c r="D313" s="303"/>
      <c r="E313" s="315"/>
      <c r="F313" s="303"/>
      <c r="G313" s="315"/>
      <c r="H313" s="303"/>
      <c r="I313" s="305"/>
    </row>
    <row r="314" spans="1:9" ht="13.5" thickBot="1">
      <c r="A314" s="103" t="s">
        <v>77</v>
      </c>
      <c r="B314" s="209"/>
      <c r="C314" s="210"/>
      <c r="D314" s="303"/>
      <c r="E314" s="315"/>
      <c r="F314" s="303"/>
      <c r="G314" s="315"/>
      <c r="H314" s="303"/>
      <c r="I314" s="305"/>
    </row>
    <row r="315" spans="1:9" ht="13.5" thickBot="1">
      <c r="A315" s="104" t="s">
        <v>75</v>
      </c>
      <c r="B315" s="209"/>
      <c r="C315" s="210"/>
      <c r="D315" s="303"/>
      <c r="E315" s="315"/>
      <c r="F315" s="303"/>
      <c r="G315" s="315"/>
      <c r="H315" s="303"/>
      <c r="I315" s="305"/>
    </row>
    <row r="316" spans="1:9" ht="13.5" thickBot="1">
      <c r="A316" s="97" t="s">
        <v>76</v>
      </c>
      <c r="B316" s="209"/>
      <c r="C316" s="211"/>
      <c r="D316" s="303"/>
      <c r="E316" s="304"/>
      <c r="F316" s="303"/>
      <c r="G316" s="304"/>
      <c r="H316" s="306"/>
      <c r="I316" s="307"/>
    </row>
    <row r="317" spans="1:9" ht="13.5" thickBot="1">
      <c r="A317" s="102" t="s">
        <v>267</v>
      </c>
      <c r="B317" s="209"/>
      <c r="C317" s="210"/>
      <c r="D317" s="303"/>
      <c r="E317" s="315"/>
      <c r="F317" s="303"/>
      <c r="G317" s="315"/>
      <c r="H317" s="303"/>
      <c r="I317" s="305"/>
    </row>
    <row r="318" spans="1:9" ht="12.75">
      <c r="A318" s="105" t="s">
        <v>269</v>
      </c>
      <c r="B318" s="212"/>
      <c r="C318" s="213"/>
      <c r="D318" s="355"/>
      <c r="E318" s="356"/>
      <c r="F318" s="355"/>
      <c r="G318" s="356"/>
      <c r="H318" s="355"/>
      <c r="I318" s="357"/>
    </row>
    <row r="319" spans="1:9" ht="12.75">
      <c r="A319" s="313" t="s">
        <v>270</v>
      </c>
      <c r="B319" s="312"/>
      <c r="C319" s="316"/>
      <c r="D319" s="316"/>
      <c r="E319" s="316"/>
      <c r="F319" s="316"/>
      <c r="G319" s="316"/>
      <c r="H319" s="316"/>
      <c r="I319" s="317"/>
    </row>
    <row r="320" spans="1:9" ht="12.75">
      <c r="A320" s="314"/>
      <c r="B320" s="312"/>
      <c r="C320" s="316"/>
      <c r="D320" s="316"/>
      <c r="E320" s="316"/>
      <c r="F320" s="316"/>
      <c r="G320" s="316"/>
      <c r="H320" s="316"/>
      <c r="I320" s="317"/>
    </row>
    <row r="321" spans="1:9" ht="15" customHeight="1">
      <c r="A321" s="314"/>
      <c r="B321" s="312"/>
      <c r="C321" s="316"/>
      <c r="D321" s="316"/>
      <c r="E321" s="316"/>
      <c r="F321" s="316"/>
      <c r="G321" s="316"/>
      <c r="H321" s="316"/>
      <c r="I321" s="317"/>
    </row>
    <row r="322" spans="1:9" ht="15" customHeight="1">
      <c r="A322" s="321" t="s">
        <v>747</v>
      </c>
      <c r="B322" s="330"/>
      <c r="C322" s="323"/>
      <c r="D322" s="323"/>
      <c r="E322" s="323"/>
      <c r="F322" s="323"/>
      <c r="G322" s="323"/>
      <c r="H322" s="323"/>
      <c r="I322" s="328"/>
    </row>
    <row r="323" spans="1:9" s="20" customFormat="1" ht="15" customHeight="1" thickBot="1">
      <c r="A323" s="322"/>
      <c r="B323" s="331"/>
      <c r="C323" s="324"/>
      <c r="D323" s="324"/>
      <c r="E323" s="324"/>
      <c r="F323" s="324"/>
      <c r="G323" s="324"/>
      <c r="H323" s="324"/>
      <c r="I323" s="329"/>
    </row>
    <row r="324" spans="1:3" s="20" customFormat="1" ht="12.75">
      <c r="A324" s="125"/>
      <c r="B324" s="125"/>
      <c r="C324" s="84"/>
    </row>
    <row r="325" spans="1:9" s="20" customFormat="1" ht="12.75">
      <c r="A325" s="439" t="s">
        <v>749</v>
      </c>
      <c r="B325" s="440"/>
      <c r="C325" s="440"/>
      <c r="D325" s="440"/>
      <c r="E325" s="440"/>
      <c r="F325" s="440"/>
      <c r="G325" s="440"/>
      <c r="H325" s="440"/>
      <c r="I325" s="441"/>
    </row>
    <row r="326" spans="1:9" s="20" customFormat="1" ht="12.75">
      <c r="A326" s="325" t="s">
        <v>750</v>
      </c>
      <c r="B326" s="326"/>
      <c r="C326" s="326"/>
      <c r="D326" s="326"/>
      <c r="E326" s="326"/>
      <c r="F326" s="326"/>
      <c r="G326" s="326"/>
      <c r="H326" s="326"/>
      <c r="I326" s="327"/>
    </row>
    <row r="327" spans="1:9" s="20" customFormat="1" ht="12.75">
      <c r="A327" s="310" t="s">
        <v>427</v>
      </c>
      <c r="B327" s="310"/>
      <c r="C327" s="310"/>
      <c r="D327" s="310"/>
      <c r="E327" s="310"/>
      <c r="F327" s="310"/>
      <c r="G327" s="310"/>
      <c r="H327" s="310"/>
      <c r="I327" s="310"/>
    </row>
    <row r="328" spans="1:9" s="20" customFormat="1" ht="12.75">
      <c r="A328" s="311"/>
      <c r="B328" s="311"/>
      <c r="C328" s="311"/>
      <c r="D328" s="311"/>
      <c r="E328" s="311"/>
      <c r="F328" s="311"/>
      <c r="G328" s="311"/>
      <c r="H328" s="311"/>
      <c r="I328" s="311"/>
    </row>
    <row r="329" spans="1:9" s="20" customFormat="1" ht="12.75">
      <c r="A329" s="311"/>
      <c r="B329" s="311"/>
      <c r="C329" s="311"/>
      <c r="D329" s="311"/>
      <c r="E329" s="311"/>
      <c r="F329" s="311"/>
      <c r="G329" s="311"/>
      <c r="H329" s="311"/>
      <c r="I329" s="311"/>
    </row>
    <row r="330" spans="1:9" s="20" customFormat="1" ht="12.75">
      <c r="A330" s="311"/>
      <c r="B330" s="311"/>
      <c r="C330" s="311"/>
      <c r="D330" s="311"/>
      <c r="E330" s="311"/>
      <c r="F330" s="311"/>
      <c r="G330" s="311"/>
      <c r="H330" s="311"/>
      <c r="I330" s="311"/>
    </row>
    <row r="331" spans="1:9" s="20" customFormat="1" ht="12.75">
      <c r="A331" s="311"/>
      <c r="B331" s="311"/>
      <c r="C331" s="311"/>
      <c r="D331" s="311"/>
      <c r="E331" s="311"/>
      <c r="F331" s="311"/>
      <c r="G331" s="311"/>
      <c r="H331" s="311"/>
      <c r="I331" s="311"/>
    </row>
    <row r="332" spans="1:9" s="20" customFormat="1" ht="12.75">
      <c r="A332" s="311"/>
      <c r="B332" s="311"/>
      <c r="C332" s="311"/>
      <c r="D332" s="311"/>
      <c r="E332" s="311"/>
      <c r="F332" s="311"/>
      <c r="G332" s="311"/>
      <c r="H332" s="311"/>
      <c r="I332" s="311"/>
    </row>
    <row r="333" spans="1:9" s="20" customFormat="1" ht="12.75">
      <c r="A333" s="108"/>
      <c r="B333" s="108"/>
      <c r="C333" s="126"/>
      <c r="D333" s="108"/>
      <c r="E333" s="126"/>
      <c r="F333" s="126"/>
      <c r="G333" s="126"/>
      <c r="H333" s="126"/>
      <c r="I333" s="126"/>
    </row>
    <row r="334" spans="1:9" s="20" customFormat="1" ht="12.75">
      <c r="A334" s="318" t="s">
        <v>751</v>
      </c>
      <c r="B334" s="319"/>
      <c r="C334" s="319"/>
      <c r="D334" s="319"/>
      <c r="E334" s="319"/>
      <c r="F334" s="319"/>
      <c r="G334" s="319"/>
      <c r="H334" s="319"/>
      <c r="I334" s="320"/>
    </row>
    <row r="335" spans="1:9" s="20" customFormat="1" ht="12.75">
      <c r="A335" s="310" t="s">
        <v>428</v>
      </c>
      <c r="B335" s="310"/>
      <c r="C335" s="310"/>
      <c r="D335" s="310"/>
      <c r="E335" s="310"/>
      <c r="F335" s="310"/>
      <c r="G335" s="310"/>
      <c r="H335" s="310"/>
      <c r="I335" s="310"/>
    </row>
    <row r="336" spans="1:9" s="20" customFormat="1" ht="12.75">
      <c r="A336" s="311"/>
      <c r="B336" s="311"/>
      <c r="C336" s="311"/>
      <c r="D336" s="311"/>
      <c r="E336" s="311"/>
      <c r="F336" s="311"/>
      <c r="G336" s="311"/>
      <c r="H336" s="311"/>
      <c r="I336" s="311"/>
    </row>
    <row r="337" spans="1:9" s="20" customFormat="1" ht="12.75">
      <c r="A337" s="311"/>
      <c r="B337" s="311"/>
      <c r="C337" s="311"/>
      <c r="D337" s="311"/>
      <c r="E337" s="311"/>
      <c r="F337" s="311"/>
      <c r="G337" s="311"/>
      <c r="H337" s="311"/>
      <c r="I337" s="311"/>
    </row>
    <row r="338" spans="1:9" s="20" customFormat="1" ht="12.75">
      <c r="A338" s="311"/>
      <c r="B338" s="311"/>
      <c r="C338" s="311"/>
      <c r="D338" s="311"/>
      <c r="E338" s="311"/>
      <c r="F338" s="311"/>
      <c r="G338" s="311"/>
      <c r="H338" s="311"/>
      <c r="I338" s="311"/>
    </row>
    <row r="339" spans="1:9" s="20" customFormat="1" ht="12.75">
      <c r="A339" s="311"/>
      <c r="B339" s="311"/>
      <c r="C339" s="311"/>
      <c r="D339" s="311"/>
      <c r="E339" s="311"/>
      <c r="F339" s="311"/>
      <c r="G339" s="311"/>
      <c r="H339" s="311"/>
      <c r="I339" s="311"/>
    </row>
    <row r="340" spans="1:9" s="20" customFormat="1" ht="12.75">
      <c r="A340" s="311"/>
      <c r="B340" s="311"/>
      <c r="C340" s="311"/>
      <c r="D340" s="311"/>
      <c r="E340" s="311"/>
      <c r="F340" s="311"/>
      <c r="G340" s="311"/>
      <c r="H340" s="311"/>
      <c r="I340" s="311"/>
    </row>
    <row r="341" spans="1:9" s="20" customFormat="1" ht="12.75">
      <c r="A341" s="124"/>
      <c r="B341" s="124"/>
      <c r="C341" s="124"/>
      <c r="E341" s="84"/>
      <c r="F341" s="84"/>
      <c r="G341" s="84"/>
      <c r="H341" s="84"/>
      <c r="I341" s="84"/>
    </row>
    <row r="342" spans="1:9" s="20" customFormat="1" ht="12.75">
      <c r="A342" s="318" t="s">
        <v>760</v>
      </c>
      <c r="B342" s="319"/>
      <c r="C342" s="319"/>
      <c r="D342" s="319"/>
      <c r="E342" s="319"/>
      <c r="F342" s="319"/>
      <c r="G342" s="319"/>
      <c r="H342" s="319"/>
      <c r="I342" s="320"/>
    </row>
    <row r="343" spans="1:9" s="20" customFormat="1" ht="12.75">
      <c r="A343" s="310" t="s">
        <v>429</v>
      </c>
      <c r="B343" s="310"/>
      <c r="C343" s="310"/>
      <c r="D343" s="310"/>
      <c r="E343" s="310"/>
      <c r="F343" s="310"/>
      <c r="G343" s="310"/>
      <c r="H343" s="310"/>
      <c r="I343" s="310"/>
    </row>
    <row r="344" spans="1:9" s="20" customFormat="1" ht="12.75">
      <c r="A344" s="311"/>
      <c r="B344" s="311"/>
      <c r="C344" s="311"/>
      <c r="D344" s="311"/>
      <c r="E344" s="311"/>
      <c r="F344" s="311"/>
      <c r="G344" s="311"/>
      <c r="H344" s="311"/>
      <c r="I344" s="311"/>
    </row>
    <row r="345" spans="1:9" s="20" customFormat="1" ht="12.75">
      <c r="A345" s="311"/>
      <c r="B345" s="311"/>
      <c r="C345" s="311"/>
      <c r="D345" s="311"/>
      <c r="E345" s="311"/>
      <c r="F345" s="311"/>
      <c r="G345" s="311"/>
      <c r="H345" s="311"/>
      <c r="I345" s="311"/>
    </row>
    <row r="346" spans="1:9" s="20" customFormat="1" ht="12.75">
      <c r="A346" s="311"/>
      <c r="B346" s="311"/>
      <c r="C346" s="311"/>
      <c r="D346" s="311"/>
      <c r="E346" s="311"/>
      <c r="F346" s="311"/>
      <c r="G346" s="311"/>
      <c r="H346" s="311"/>
      <c r="I346" s="311"/>
    </row>
    <row r="347" spans="1:9" s="20" customFormat="1" ht="12.75">
      <c r="A347" s="311"/>
      <c r="B347" s="311"/>
      <c r="C347" s="311"/>
      <c r="D347" s="311"/>
      <c r="E347" s="311"/>
      <c r="F347" s="311"/>
      <c r="G347" s="311"/>
      <c r="H347" s="311"/>
      <c r="I347" s="311"/>
    </row>
    <row r="348" spans="1:9" s="20" customFormat="1" ht="12.75">
      <c r="A348" s="311"/>
      <c r="B348" s="311"/>
      <c r="C348" s="311"/>
      <c r="D348" s="311"/>
      <c r="E348" s="311"/>
      <c r="F348" s="311"/>
      <c r="G348" s="311"/>
      <c r="H348" s="311"/>
      <c r="I348" s="311"/>
    </row>
    <row r="349" spans="1:9" s="20" customFormat="1" ht="12.75">
      <c r="A349" s="123"/>
      <c r="B349" s="127"/>
      <c r="C349" s="127"/>
      <c r="D349" s="127"/>
      <c r="E349" s="127"/>
      <c r="F349" s="127"/>
      <c r="G349" s="127"/>
      <c r="H349" s="127"/>
      <c r="I349" s="127"/>
    </row>
    <row r="350" spans="1:9" s="20" customFormat="1" ht="12.75">
      <c r="A350" s="289" t="s">
        <v>761</v>
      </c>
      <c r="B350" s="459"/>
      <c r="C350" s="459"/>
      <c r="D350" s="459"/>
      <c r="E350" s="459"/>
      <c r="F350" s="459"/>
      <c r="G350" s="459"/>
      <c r="H350" s="459"/>
      <c r="I350" s="460"/>
    </row>
    <row r="351" spans="1:9" s="20" customFormat="1" ht="12.75" customHeight="1">
      <c r="A351" s="367"/>
      <c r="B351" s="368"/>
      <c r="C351" s="368"/>
      <c r="D351" s="368"/>
      <c r="E351" s="368"/>
      <c r="F351" s="368"/>
      <c r="G351" s="368"/>
      <c r="H351" s="368"/>
      <c r="I351" s="461"/>
    </row>
    <row r="352" spans="1:9" s="20" customFormat="1" ht="12.75" customHeight="1">
      <c r="A352" s="310" t="s">
        <v>430</v>
      </c>
      <c r="B352" s="310"/>
      <c r="C352" s="310"/>
      <c r="D352" s="310"/>
      <c r="E352" s="310"/>
      <c r="F352" s="310"/>
      <c r="G352" s="310"/>
      <c r="H352" s="310"/>
      <c r="I352" s="310"/>
    </row>
    <row r="353" spans="1:9" s="20" customFormat="1" ht="12.75" customHeight="1">
      <c r="A353" s="311"/>
      <c r="B353" s="311"/>
      <c r="C353" s="311"/>
      <c r="D353" s="311"/>
      <c r="E353" s="311"/>
      <c r="F353" s="311"/>
      <c r="G353" s="311"/>
      <c r="H353" s="311"/>
      <c r="I353" s="311"/>
    </row>
    <row r="354" spans="1:9" s="20" customFormat="1" ht="12.75" customHeight="1">
      <c r="A354" s="311"/>
      <c r="B354" s="311"/>
      <c r="C354" s="311"/>
      <c r="D354" s="311"/>
      <c r="E354" s="311"/>
      <c r="F354" s="311"/>
      <c r="G354" s="311"/>
      <c r="H354" s="311"/>
      <c r="I354" s="311"/>
    </row>
    <row r="355" spans="1:9" s="20" customFormat="1" ht="12.75" customHeight="1">
      <c r="A355" s="311"/>
      <c r="B355" s="311"/>
      <c r="C355" s="311"/>
      <c r="D355" s="311"/>
      <c r="E355" s="311"/>
      <c r="F355" s="311"/>
      <c r="G355" s="311"/>
      <c r="H355" s="311"/>
      <c r="I355" s="311"/>
    </row>
    <row r="356" spans="1:9" s="20" customFormat="1" ht="12.75" customHeight="1">
      <c r="A356" s="311"/>
      <c r="B356" s="311"/>
      <c r="C356" s="311"/>
      <c r="D356" s="311"/>
      <c r="E356" s="311"/>
      <c r="F356" s="311"/>
      <c r="G356" s="311"/>
      <c r="H356" s="311"/>
      <c r="I356" s="311"/>
    </row>
    <row r="357" spans="1:9" s="20" customFormat="1" ht="12.75" customHeight="1">
      <c r="A357" s="311"/>
      <c r="B357" s="311"/>
      <c r="C357" s="311"/>
      <c r="D357" s="311"/>
      <c r="E357" s="311"/>
      <c r="F357" s="311"/>
      <c r="G357" s="311"/>
      <c r="H357" s="311"/>
      <c r="I357" s="311"/>
    </row>
    <row r="358" spans="1:9" s="20" customFormat="1" ht="12.75">
      <c r="A358" s="123"/>
      <c r="B358" s="127"/>
      <c r="C358" s="127"/>
      <c r="D358" s="127"/>
      <c r="E358" s="127"/>
      <c r="F358" s="127"/>
      <c r="G358" s="127"/>
      <c r="H358" s="127"/>
      <c r="I358" s="127"/>
    </row>
    <row r="359" spans="1:9" s="20" customFormat="1" ht="12.75" customHeight="1">
      <c r="A359" s="318" t="s">
        <v>762</v>
      </c>
      <c r="B359" s="319"/>
      <c r="C359" s="319"/>
      <c r="D359" s="319"/>
      <c r="E359" s="319"/>
      <c r="F359" s="319"/>
      <c r="G359" s="319"/>
      <c r="H359" s="319"/>
      <c r="I359" s="320"/>
    </row>
    <row r="360" spans="1:9" s="20" customFormat="1" ht="12.75" customHeight="1">
      <c r="A360" s="310" t="s">
        <v>431</v>
      </c>
      <c r="B360" s="310"/>
      <c r="C360" s="310"/>
      <c r="D360" s="310"/>
      <c r="E360" s="310"/>
      <c r="F360" s="310"/>
      <c r="G360" s="310"/>
      <c r="H360" s="310"/>
      <c r="I360" s="310"/>
    </row>
    <row r="361" spans="1:9" s="20" customFormat="1" ht="12.75" customHeight="1">
      <c r="A361" s="311"/>
      <c r="B361" s="311"/>
      <c r="C361" s="311"/>
      <c r="D361" s="311"/>
      <c r="E361" s="311"/>
      <c r="F361" s="311"/>
      <c r="G361" s="311"/>
      <c r="H361" s="311"/>
      <c r="I361" s="311"/>
    </row>
    <row r="362" spans="1:9" s="20" customFormat="1" ht="12.75" customHeight="1">
      <c r="A362" s="311"/>
      <c r="B362" s="311"/>
      <c r="C362" s="311"/>
      <c r="D362" s="311"/>
      <c r="E362" s="311"/>
      <c r="F362" s="311"/>
      <c r="G362" s="311"/>
      <c r="H362" s="311"/>
      <c r="I362" s="311"/>
    </row>
    <row r="363" spans="1:9" s="20" customFormat="1" ht="12.75" customHeight="1">
      <c r="A363" s="311"/>
      <c r="B363" s="311"/>
      <c r="C363" s="311"/>
      <c r="D363" s="311"/>
      <c r="E363" s="311"/>
      <c r="F363" s="311"/>
      <c r="G363" s="311"/>
      <c r="H363" s="311"/>
      <c r="I363" s="311"/>
    </row>
    <row r="364" spans="1:9" s="20" customFormat="1" ht="12.75" customHeight="1">
      <c r="A364" s="311"/>
      <c r="B364" s="311"/>
      <c r="C364" s="311"/>
      <c r="D364" s="311"/>
      <c r="E364" s="311"/>
      <c r="F364" s="311"/>
      <c r="G364" s="311"/>
      <c r="H364" s="311"/>
      <c r="I364" s="311"/>
    </row>
    <row r="365" spans="1:9" s="20" customFormat="1" ht="12.75" customHeight="1">
      <c r="A365" s="311"/>
      <c r="B365" s="311"/>
      <c r="C365" s="311"/>
      <c r="D365" s="311"/>
      <c r="E365" s="311"/>
      <c r="F365" s="311"/>
      <c r="G365" s="311"/>
      <c r="H365" s="311"/>
      <c r="I365" s="311"/>
    </row>
    <row r="366" spans="1:9" s="20" customFormat="1" ht="12.75">
      <c r="A366" s="123"/>
      <c r="B366" s="127"/>
      <c r="C366" s="127"/>
      <c r="D366" s="127"/>
      <c r="E366" s="127"/>
      <c r="F366" s="127"/>
      <c r="G366" s="127"/>
      <c r="H366" s="127"/>
      <c r="I366" s="127"/>
    </row>
    <row r="367" spans="1:9" s="20" customFormat="1" ht="12.75" customHeight="1">
      <c r="A367" s="318" t="s">
        <v>763</v>
      </c>
      <c r="B367" s="490"/>
      <c r="C367" s="490"/>
      <c r="D367" s="490"/>
      <c r="E367" s="490"/>
      <c r="F367" s="490"/>
      <c r="G367" s="490"/>
      <c r="H367" s="490"/>
      <c r="I367" s="491"/>
    </row>
    <row r="368" spans="1:9" s="20" customFormat="1" ht="12.75" customHeight="1">
      <c r="A368" s="310" t="s">
        <v>432</v>
      </c>
      <c r="B368" s="310"/>
      <c r="C368" s="310"/>
      <c r="D368" s="310"/>
      <c r="E368" s="310"/>
      <c r="F368" s="310"/>
      <c r="G368" s="310"/>
      <c r="H368" s="310"/>
      <c r="I368" s="310"/>
    </row>
    <row r="369" spans="1:9" s="20" customFormat="1" ht="12.75" customHeight="1">
      <c r="A369" s="311"/>
      <c r="B369" s="311"/>
      <c r="C369" s="311"/>
      <c r="D369" s="311"/>
      <c r="E369" s="311"/>
      <c r="F369" s="311"/>
      <c r="G369" s="311"/>
      <c r="H369" s="311"/>
      <c r="I369" s="311"/>
    </row>
    <row r="370" spans="1:9" s="20" customFormat="1" ht="12.75" customHeight="1">
      <c r="A370" s="311"/>
      <c r="B370" s="311"/>
      <c r="C370" s="311"/>
      <c r="D370" s="311"/>
      <c r="E370" s="311"/>
      <c r="F370" s="311"/>
      <c r="G370" s="311"/>
      <c r="H370" s="311"/>
      <c r="I370" s="311"/>
    </row>
    <row r="371" spans="1:9" s="20" customFormat="1" ht="12.75" customHeight="1">
      <c r="A371" s="311"/>
      <c r="B371" s="311"/>
      <c r="C371" s="311"/>
      <c r="D371" s="311"/>
      <c r="E371" s="311"/>
      <c r="F371" s="311"/>
      <c r="G371" s="311"/>
      <c r="H371" s="311"/>
      <c r="I371" s="311"/>
    </row>
    <row r="372" spans="1:9" s="20" customFormat="1" ht="12.75" customHeight="1">
      <c r="A372" s="311"/>
      <c r="B372" s="311"/>
      <c r="C372" s="311"/>
      <c r="D372" s="311"/>
      <c r="E372" s="311"/>
      <c r="F372" s="311"/>
      <c r="G372" s="311"/>
      <c r="H372" s="311"/>
      <c r="I372" s="311"/>
    </row>
    <row r="373" spans="1:9" s="20" customFormat="1" ht="12.75" customHeight="1">
      <c r="A373" s="311"/>
      <c r="B373" s="311"/>
      <c r="C373" s="311"/>
      <c r="D373" s="311"/>
      <c r="E373" s="311"/>
      <c r="F373" s="311"/>
      <c r="G373" s="311"/>
      <c r="H373" s="311"/>
      <c r="I373" s="311"/>
    </row>
    <row r="374" spans="1:9" s="20" customFormat="1" ht="12.75">
      <c r="A374" s="123"/>
      <c r="B374" s="127"/>
      <c r="C374" s="127"/>
      <c r="D374" s="127"/>
      <c r="E374" s="127"/>
      <c r="F374" s="127"/>
      <c r="G374" s="127"/>
      <c r="H374" s="127"/>
      <c r="I374" s="127"/>
    </row>
    <row r="375" spans="1:9" s="20" customFormat="1" ht="12.75">
      <c r="A375" s="484" t="s">
        <v>764</v>
      </c>
      <c r="B375" s="419"/>
      <c r="C375" s="419"/>
      <c r="D375" s="419"/>
      <c r="E375" s="419"/>
      <c r="F375" s="419"/>
      <c r="G375" s="419"/>
      <c r="H375" s="419"/>
      <c r="I375" s="420"/>
    </row>
    <row r="376" spans="1:9" s="20" customFormat="1" ht="12.75">
      <c r="A376" s="421"/>
      <c r="B376" s="422"/>
      <c r="C376" s="422"/>
      <c r="D376" s="422"/>
      <c r="E376" s="422"/>
      <c r="F376" s="422"/>
      <c r="G376" s="422"/>
      <c r="H376" s="422"/>
      <c r="I376" s="423"/>
    </row>
    <row r="377" spans="1:9" s="20" customFormat="1" ht="12.75">
      <c r="A377" s="424"/>
      <c r="B377" s="425"/>
      <c r="C377" s="425"/>
      <c r="D377" s="425"/>
      <c r="E377" s="425"/>
      <c r="F377" s="425"/>
      <c r="G377" s="425"/>
      <c r="H377" s="425"/>
      <c r="I377" s="426"/>
    </row>
    <row r="378" spans="1:9" s="20" customFormat="1" ht="12.75">
      <c r="A378" s="310" t="s">
        <v>434</v>
      </c>
      <c r="B378" s="310"/>
      <c r="C378" s="310"/>
      <c r="D378" s="310"/>
      <c r="E378" s="310"/>
      <c r="F378" s="310"/>
      <c r="G378" s="310"/>
      <c r="H378" s="310"/>
      <c r="I378" s="310"/>
    </row>
    <row r="379" spans="1:9" s="20" customFormat="1" ht="12.75">
      <c r="A379" s="311"/>
      <c r="B379" s="311"/>
      <c r="C379" s="311"/>
      <c r="D379" s="311"/>
      <c r="E379" s="311"/>
      <c r="F379" s="311"/>
      <c r="G379" s="311"/>
      <c r="H379" s="311"/>
      <c r="I379" s="311"/>
    </row>
    <row r="380" spans="1:9" s="20" customFormat="1" ht="12.75">
      <c r="A380" s="311"/>
      <c r="B380" s="311"/>
      <c r="C380" s="311"/>
      <c r="D380" s="311"/>
      <c r="E380" s="311"/>
      <c r="F380" s="311"/>
      <c r="G380" s="311"/>
      <c r="H380" s="311"/>
      <c r="I380" s="311"/>
    </row>
    <row r="381" spans="1:9" s="20" customFormat="1" ht="12.75">
      <c r="A381" s="311"/>
      <c r="B381" s="311"/>
      <c r="C381" s="311"/>
      <c r="D381" s="311"/>
      <c r="E381" s="311"/>
      <c r="F381" s="311"/>
      <c r="G381" s="311"/>
      <c r="H381" s="311"/>
      <c r="I381" s="311"/>
    </row>
    <row r="382" spans="1:9" s="20" customFormat="1" ht="12.75">
      <c r="A382" s="311"/>
      <c r="B382" s="311"/>
      <c r="C382" s="311"/>
      <c r="D382" s="311"/>
      <c r="E382" s="311"/>
      <c r="F382" s="311"/>
      <c r="G382" s="311"/>
      <c r="H382" s="311"/>
      <c r="I382" s="311"/>
    </row>
    <row r="383" spans="1:9" s="20" customFormat="1" ht="12.75">
      <c r="A383" s="311"/>
      <c r="B383" s="311"/>
      <c r="C383" s="311"/>
      <c r="D383" s="311"/>
      <c r="E383" s="311"/>
      <c r="F383" s="311"/>
      <c r="G383" s="311"/>
      <c r="H383" s="311"/>
      <c r="I383" s="311"/>
    </row>
    <row r="384" spans="1:9" s="20" customFormat="1" ht="12.75">
      <c r="A384" s="107"/>
      <c r="B384" s="107"/>
      <c r="C384" s="107"/>
      <c r="D384" s="107"/>
      <c r="E384" s="107"/>
      <c r="F384" s="107"/>
      <c r="G384" s="107"/>
      <c r="H384" s="107"/>
      <c r="I384" s="107"/>
    </row>
    <row r="385" spans="1:9" s="20" customFormat="1" ht="12.75">
      <c r="A385" s="418" t="s">
        <v>765</v>
      </c>
      <c r="B385" s="419"/>
      <c r="C385" s="419"/>
      <c r="D385" s="419"/>
      <c r="E385" s="419"/>
      <c r="F385" s="419"/>
      <c r="G385" s="419"/>
      <c r="H385" s="419"/>
      <c r="I385" s="420"/>
    </row>
    <row r="386" spans="1:9" s="20" customFormat="1" ht="12.75">
      <c r="A386" s="421"/>
      <c r="B386" s="422"/>
      <c r="C386" s="422"/>
      <c r="D386" s="422"/>
      <c r="E386" s="422"/>
      <c r="F386" s="422"/>
      <c r="G386" s="422"/>
      <c r="H386" s="422"/>
      <c r="I386" s="423"/>
    </row>
    <row r="387" spans="1:9" s="20" customFormat="1" ht="12.75">
      <c r="A387" s="424"/>
      <c r="B387" s="425"/>
      <c r="C387" s="425"/>
      <c r="D387" s="425"/>
      <c r="E387" s="425"/>
      <c r="F387" s="425"/>
      <c r="G387" s="425"/>
      <c r="H387" s="425"/>
      <c r="I387" s="426"/>
    </row>
    <row r="388" spans="1:9" s="20" customFormat="1" ht="12.75">
      <c r="A388" s="310" t="s">
        <v>433</v>
      </c>
      <c r="B388" s="310"/>
      <c r="C388" s="310"/>
      <c r="D388" s="310"/>
      <c r="E388" s="310"/>
      <c r="F388" s="310"/>
      <c r="G388" s="310"/>
      <c r="H388" s="310"/>
      <c r="I388" s="310"/>
    </row>
    <row r="389" spans="1:9" ht="12.75">
      <c r="A389" s="311"/>
      <c r="B389" s="311"/>
      <c r="C389" s="311"/>
      <c r="D389" s="311"/>
      <c r="E389" s="311"/>
      <c r="F389" s="311"/>
      <c r="G389" s="311"/>
      <c r="H389" s="311"/>
      <c r="I389" s="311"/>
    </row>
    <row r="390" spans="1:9" ht="12.75">
      <c r="A390" s="311"/>
      <c r="B390" s="311"/>
      <c r="C390" s="311"/>
      <c r="D390" s="311"/>
      <c r="E390" s="311"/>
      <c r="F390" s="311"/>
      <c r="G390" s="311"/>
      <c r="H390" s="311"/>
      <c r="I390" s="311"/>
    </row>
    <row r="391" spans="1:9" ht="12.75">
      <c r="A391" s="311"/>
      <c r="B391" s="311"/>
      <c r="C391" s="311"/>
      <c r="D391" s="311"/>
      <c r="E391" s="311"/>
      <c r="F391" s="311"/>
      <c r="G391" s="311"/>
      <c r="H391" s="311"/>
      <c r="I391" s="311"/>
    </row>
    <row r="392" spans="1:9" ht="12.75">
      <c r="A392" s="311"/>
      <c r="B392" s="311"/>
      <c r="C392" s="311"/>
      <c r="D392" s="311"/>
      <c r="E392" s="311"/>
      <c r="F392" s="311"/>
      <c r="G392" s="311"/>
      <c r="H392" s="311"/>
      <c r="I392" s="311"/>
    </row>
    <row r="393" spans="1:9" ht="12.75">
      <c r="A393" s="311"/>
      <c r="B393" s="311"/>
      <c r="C393" s="311"/>
      <c r="D393" s="311"/>
      <c r="E393" s="311"/>
      <c r="F393" s="311"/>
      <c r="G393" s="311"/>
      <c r="H393" s="311"/>
      <c r="I393" s="311"/>
    </row>
    <row r="395" spans="1:9" ht="18" customHeight="1">
      <c r="A395" s="308" t="s">
        <v>757</v>
      </c>
      <c r="B395" s="309"/>
      <c r="C395" s="309"/>
      <c r="D395" s="309"/>
      <c r="E395" s="309"/>
      <c r="F395" s="309"/>
      <c r="G395" s="309"/>
      <c r="H395" s="309"/>
      <c r="I395" s="309"/>
    </row>
    <row r="396" spans="1:9" ht="12.75" customHeight="1">
      <c r="A396" s="474" t="s">
        <v>643</v>
      </c>
      <c r="B396" s="475"/>
      <c r="C396" s="475"/>
      <c r="D396" s="475"/>
      <c r="E396" s="475"/>
      <c r="F396" s="475"/>
      <c r="G396" s="475"/>
      <c r="H396" s="475"/>
      <c r="I396" s="476"/>
    </row>
    <row r="397" spans="1:9" ht="12.75" customHeight="1">
      <c r="A397" s="477"/>
      <c r="B397" s="478"/>
      <c r="C397" s="478"/>
      <c r="D397" s="478"/>
      <c r="E397" s="478"/>
      <c r="F397" s="478"/>
      <c r="G397" s="478"/>
      <c r="H397" s="478"/>
      <c r="I397" s="479"/>
    </row>
    <row r="398" spans="1:9" ht="12.75" customHeight="1">
      <c r="A398" s="477"/>
      <c r="B398" s="478"/>
      <c r="C398" s="478"/>
      <c r="D398" s="478"/>
      <c r="E398" s="478"/>
      <c r="F398" s="478"/>
      <c r="G398" s="478"/>
      <c r="H398" s="478"/>
      <c r="I398" s="479"/>
    </row>
    <row r="399" spans="1:9" ht="12.75" customHeight="1">
      <c r="A399" s="477"/>
      <c r="B399" s="478"/>
      <c r="C399" s="478"/>
      <c r="D399" s="478"/>
      <c r="E399" s="478"/>
      <c r="F399" s="478"/>
      <c r="G399" s="478"/>
      <c r="H399" s="478"/>
      <c r="I399" s="479"/>
    </row>
    <row r="400" spans="1:9" ht="12.75" customHeight="1">
      <c r="A400" s="477"/>
      <c r="B400" s="478"/>
      <c r="C400" s="478"/>
      <c r="D400" s="478"/>
      <c r="E400" s="478"/>
      <c r="F400" s="478"/>
      <c r="G400" s="478"/>
      <c r="H400" s="478"/>
      <c r="I400" s="479"/>
    </row>
    <row r="401" spans="1:9" ht="12.75" customHeight="1">
      <c r="A401" s="480"/>
      <c r="B401" s="481"/>
      <c r="C401" s="481"/>
      <c r="D401" s="481"/>
      <c r="E401" s="481"/>
      <c r="F401" s="481"/>
      <c r="G401" s="481"/>
      <c r="H401" s="481"/>
      <c r="I401" s="482"/>
    </row>
    <row r="402" spans="1:9" ht="12.75">
      <c r="A402" s="310" t="s">
        <v>790</v>
      </c>
      <c r="B402" s="310"/>
      <c r="C402" s="310"/>
      <c r="D402" s="310"/>
      <c r="E402" s="310"/>
      <c r="F402" s="310"/>
      <c r="G402" s="310"/>
      <c r="H402" s="310"/>
      <c r="I402" s="310"/>
    </row>
    <row r="403" spans="1:9" ht="12.75">
      <c r="A403" s="311"/>
      <c r="B403" s="311"/>
      <c r="C403" s="311"/>
      <c r="D403" s="311"/>
      <c r="E403" s="311"/>
      <c r="F403" s="311"/>
      <c r="G403" s="311"/>
      <c r="H403" s="311"/>
      <c r="I403" s="311"/>
    </row>
    <row r="404" spans="1:9" ht="12.75">
      <c r="A404" s="311"/>
      <c r="B404" s="311"/>
      <c r="C404" s="311"/>
      <c r="D404" s="311"/>
      <c r="E404" s="311"/>
      <c r="F404" s="311"/>
      <c r="G404" s="311"/>
      <c r="H404" s="311"/>
      <c r="I404" s="311"/>
    </row>
    <row r="405" spans="1:9" ht="12.75">
      <c r="A405" s="311"/>
      <c r="B405" s="311"/>
      <c r="C405" s="311"/>
      <c r="D405" s="311"/>
      <c r="E405" s="311"/>
      <c r="F405" s="311"/>
      <c r="G405" s="311"/>
      <c r="H405" s="311"/>
      <c r="I405" s="311"/>
    </row>
    <row r="406" spans="1:9" ht="12.75">
      <c r="A406" s="311"/>
      <c r="B406" s="311"/>
      <c r="C406" s="311"/>
      <c r="D406" s="311"/>
      <c r="E406" s="311"/>
      <c r="F406" s="311"/>
      <c r="G406" s="311"/>
      <c r="H406" s="311"/>
      <c r="I406" s="311"/>
    </row>
    <row r="407" spans="1:9" ht="12.75">
      <c r="A407" s="311"/>
      <c r="B407" s="311"/>
      <c r="C407" s="311"/>
      <c r="D407" s="311"/>
      <c r="E407" s="311"/>
      <c r="F407" s="311"/>
      <c r="G407" s="311"/>
      <c r="H407" s="311"/>
      <c r="I407" s="311"/>
    </row>
    <row r="408" spans="1:9" ht="12.75">
      <c r="A408" s="483"/>
      <c r="B408" s="483"/>
      <c r="C408" s="483"/>
      <c r="D408" s="483"/>
      <c r="E408" s="483"/>
      <c r="F408" s="483"/>
      <c r="G408" s="483"/>
      <c r="H408" s="483"/>
      <c r="I408" s="483"/>
    </row>
    <row r="409" spans="1:9" ht="12.75">
      <c r="A409" s="483"/>
      <c r="B409" s="483"/>
      <c r="C409" s="483"/>
      <c r="D409" s="483"/>
      <c r="E409" s="483"/>
      <c r="F409" s="483"/>
      <c r="G409" s="483"/>
      <c r="H409" s="483"/>
      <c r="I409" s="483"/>
    </row>
    <row r="410" spans="1:9" ht="12.75">
      <c r="A410" s="483"/>
      <c r="B410" s="483"/>
      <c r="C410" s="483"/>
      <c r="D410" s="483"/>
      <c r="E410" s="483"/>
      <c r="F410" s="483"/>
      <c r="G410" s="483"/>
      <c r="H410" s="483"/>
      <c r="I410" s="483"/>
    </row>
    <row r="411" spans="1:9" ht="12.75">
      <c r="A411" s="483"/>
      <c r="B411" s="483"/>
      <c r="C411" s="483"/>
      <c r="D411" s="483"/>
      <c r="E411" s="483"/>
      <c r="F411" s="483"/>
      <c r="G411" s="483"/>
      <c r="H411" s="483"/>
      <c r="I411" s="483"/>
    </row>
    <row r="412" spans="1:9" ht="12.75">
      <c r="A412" s="483"/>
      <c r="B412" s="483"/>
      <c r="C412" s="483"/>
      <c r="D412" s="483"/>
      <c r="E412" s="483"/>
      <c r="F412" s="483"/>
      <c r="G412" s="483"/>
      <c r="H412" s="483"/>
      <c r="I412" s="483"/>
    </row>
    <row r="413" spans="1:9" ht="12.75">
      <c r="A413" s="106"/>
      <c r="B413" s="106"/>
      <c r="C413" s="106"/>
      <c r="D413" s="106"/>
      <c r="E413" s="106"/>
      <c r="F413" s="106"/>
      <c r="G413" s="106"/>
      <c r="H413" s="106"/>
      <c r="I413" s="106"/>
    </row>
    <row r="414" spans="1:9" ht="12.75">
      <c r="A414" s="174" t="s">
        <v>642</v>
      </c>
      <c r="B414" s="175"/>
      <c r="C414" s="175"/>
      <c r="D414" s="175"/>
      <c r="E414" s="175"/>
      <c r="F414" s="175"/>
      <c r="G414" s="175"/>
      <c r="H414" s="175"/>
      <c r="I414" s="176"/>
    </row>
    <row r="415" spans="1:9" ht="12.75">
      <c r="A415" s="177"/>
      <c r="B415" s="178"/>
      <c r="C415" s="178"/>
      <c r="D415" s="178"/>
      <c r="E415" s="178"/>
      <c r="F415" s="178"/>
      <c r="G415" s="178"/>
      <c r="H415" s="178"/>
      <c r="I415" s="179"/>
    </row>
    <row r="416" spans="1:9" ht="12.75">
      <c r="A416" s="433" t="s">
        <v>859</v>
      </c>
      <c r="B416" s="434"/>
      <c r="C416" s="434"/>
      <c r="D416" s="434"/>
      <c r="E416" s="434"/>
      <c r="F416" s="434"/>
      <c r="G416" s="434"/>
      <c r="H416" s="434"/>
      <c r="I416" s="435"/>
    </row>
    <row r="417" spans="1:9" ht="12.75">
      <c r="A417" s="433"/>
      <c r="B417" s="434"/>
      <c r="C417" s="434"/>
      <c r="D417" s="434"/>
      <c r="E417" s="434"/>
      <c r="F417" s="434"/>
      <c r="G417" s="434"/>
      <c r="H417" s="434"/>
      <c r="I417" s="435"/>
    </row>
    <row r="418" spans="1:9" ht="12.75">
      <c r="A418" s="433"/>
      <c r="B418" s="434"/>
      <c r="C418" s="434"/>
      <c r="D418" s="434"/>
      <c r="E418" s="434"/>
      <c r="F418" s="434"/>
      <c r="G418" s="434"/>
      <c r="H418" s="434"/>
      <c r="I418" s="435"/>
    </row>
    <row r="419" spans="1:9" ht="12.75">
      <c r="A419" s="473" t="s">
        <v>755</v>
      </c>
      <c r="B419" s="434"/>
      <c r="C419" s="434"/>
      <c r="D419" s="434"/>
      <c r="E419" s="434"/>
      <c r="F419" s="434"/>
      <c r="G419" s="434"/>
      <c r="H419" s="434"/>
      <c r="I419" s="435"/>
    </row>
    <row r="420" spans="1:9" ht="12.75">
      <c r="A420" s="433"/>
      <c r="B420" s="434"/>
      <c r="C420" s="434"/>
      <c r="D420" s="434"/>
      <c r="E420" s="434"/>
      <c r="F420" s="434"/>
      <c r="G420" s="434"/>
      <c r="H420" s="434"/>
      <c r="I420" s="435"/>
    </row>
    <row r="421" spans="1:9" ht="12.75">
      <c r="A421" s="433"/>
      <c r="B421" s="434"/>
      <c r="C421" s="434"/>
      <c r="D421" s="434"/>
      <c r="E421" s="434"/>
      <c r="F421" s="434"/>
      <c r="G421" s="434"/>
      <c r="H421" s="434"/>
      <c r="I421" s="435"/>
    </row>
    <row r="422" spans="1:9" ht="12.75">
      <c r="A422" s="433"/>
      <c r="B422" s="434"/>
      <c r="C422" s="434"/>
      <c r="D422" s="434"/>
      <c r="E422" s="434"/>
      <c r="F422" s="434"/>
      <c r="G422" s="434"/>
      <c r="H422" s="434"/>
      <c r="I422" s="435"/>
    </row>
    <row r="423" spans="1:9" ht="12.75" customHeight="1">
      <c r="A423" s="473" t="s">
        <v>756</v>
      </c>
      <c r="B423" s="434"/>
      <c r="C423" s="434"/>
      <c r="D423" s="434"/>
      <c r="E423" s="434"/>
      <c r="F423" s="434"/>
      <c r="G423" s="434"/>
      <c r="H423" s="434"/>
      <c r="I423" s="435"/>
    </row>
    <row r="424" spans="1:9" ht="12.75">
      <c r="A424" s="433"/>
      <c r="B424" s="434"/>
      <c r="C424" s="434"/>
      <c r="D424" s="434"/>
      <c r="E424" s="434"/>
      <c r="F424" s="434"/>
      <c r="G424" s="434"/>
      <c r="H424" s="434"/>
      <c r="I424" s="435"/>
    </row>
    <row r="425" spans="1:9" ht="12.75">
      <c r="A425" s="433"/>
      <c r="B425" s="434"/>
      <c r="C425" s="434"/>
      <c r="D425" s="434"/>
      <c r="E425" s="434"/>
      <c r="F425" s="434"/>
      <c r="G425" s="434"/>
      <c r="H425" s="434"/>
      <c r="I425" s="435"/>
    </row>
    <row r="426" spans="1:9" ht="12.75">
      <c r="A426" s="473" t="s">
        <v>641</v>
      </c>
      <c r="B426" s="434"/>
      <c r="C426" s="434"/>
      <c r="D426" s="434"/>
      <c r="E426" s="434"/>
      <c r="F426" s="434"/>
      <c r="G426" s="434"/>
      <c r="H426" s="434"/>
      <c r="I426" s="435"/>
    </row>
    <row r="427" spans="1:9" ht="12.75">
      <c r="A427" s="433"/>
      <c r="B427" s="434"/>
      <c r="C427" s="434"/>
      <c r="D427" s="434"/>
      <c r="E427" s="434"/>
      <c r="F427" s="434"/>
      <c r="G427" s="434"/>
      <c r="H427" s="434"/>
      <c r="I427" s="435"/>
    </row>
    <row r="428" spans="1:9" ht="12.75">
      <c r="A428" s="433"/>
      <c r="B428" s="434"/>
      <c r="C428" s="434"/>
      <c r="D428" s="434"/>
      <c r="E428" s="434"/>
      <c r="F428" s="434"/>
      <c r="G428" s="434"/>
      <c r="H428" s="434"/>
      <c r="I428" s="435"/>
    </row>
    <row r="429" spans="1:9" ht="12.75">
      <c r="A429" s="180" t="s">
        <v>644</v>
      </c>
      <c r="B429" s="181"/>
      <c r="C429" s="181"/>
      <c r="D429" s="181"/>
      <c r="E429" s="181"/>
      <c r="F429" s="181"/>
      <c r="G429" s="181"/>
      <c r="H429" s="181"/>
      <c r="I429" s="182"/>
    </row>
    <row r="430" spans="1:9" ht="12.75">
      <c r="A430" s="180"/>
      <c r="B430" s="181"/>
      <c r="C430" s="181"/>
      <c r="D430" s="181"/>
      <c r="E430" s="181"/>
      <c r="F430" s="181"/>
      <c r="G430" s="181"/>
      <c r="H430" s="181"/>
      <c r="I430" s="182"/>
    </row>
    <row r="431" spans="1:9" ht="13.5" thickBot="1">
      <c r="A431" s="427" t="s">
        <v>706</v>
      </c>
      <c r="B431" s="428"/>
      <c r="C431" s="428"/>
      <c r="D431" s="428"/>
      <c r="E431" s="428"/>
      <c r="F431" s="428"/>
      <c r="G431" s="428"/>
      <c r="H431" s="428"/>
      <c r="I431" s="429"/>
    </row>
    <row r="432" spans="1:9" ht="12.75">
      <c r="A432" s="430"/>
      <c r="B432" s="431"/>
      <c r="C432" s="431"/>
      <c r="D432" s="431"/>
      <c r="E432" s="431"/>
      <c r="F432" s="431"/>
      <c r="G432" s="431"/>
      <c r="H432" s="431"/>
      <c r="I432" s="432"/>
    </row>
    <row r="433" spans="1:9" ht="12.75">
      <c r="A433" s="433"/>
      <c r="B433" s="434"/>
      <c r="C433" s="434"/>
      <c r="D433" s="434"/>
      <c r="E433" s="434"/>
      <c r="F433" s="434"/>
      <c r="G433" s="434"/>
      <c r="H433" s="434"/>
      <c r="I433" s="435"/>
    </row>
    <row r="434" spans="1:9" ht="12.75">
      <c r="A434" s="436"/>
      <c r="B434" s="437"/>
      <c r="C434" s="437"/>
      <c r="D434" s="437"/>
      <c r="E434" s="437"/>
      <c r="F434" s="437"/>
      <c r="G434" s="437"/>
      <c r="H434" s="437"/>
      <c r="I434" s="438"/>
    </row>
    <row r="435" spans="1:9" ht="12.75">
      <c r="A435" s="172"/>
      <c r="B435" s="173"/>
      <c r="C435" s="172"/>
      <c r="D435" s="173"/>
      <c r="E435" s="173"/>
      <c r="F435" s="173"/>
      <c r="G435" s="173"/>
      <c r="H435" s="173"/>
      <c r="I435" s="173"/>
    </row>
  </sheetData>
  <sheetProtection password="9F76" sheet="1" objects="1" scenarios="1" formatCells="0" formatColumns="0" formatRows="0" insertColumns="0" insertRows="0" insertHyperlinks="0" sort="0" autoFilter="0"/>
  <mergeCells count="241">
    <mergeCell ref="C60:E61"/>
    <mergeCell ref="F60:I61"/>
    <mergeCell ref="A59:B61"/>
    <mergeCell ref="B3:F3"/>
    <mergeCell ref="E6:I6"/>
    <mergeCell ref="F40:I40"/>
    <mergeCell ref="B19:I19"/>
    <mergeCell ref="G29:I29"/>
    <mergeCell ref="B10:I10"/>
    <mergeCell ref="B27:I27"/>
    <mergeCell ref="A63:B63"/>
    <mergeCell ref="A50:C50"/>
    <mergeCell ref="C66:E66"/>
    <mergeCell ref="C64:E65"/>
    <mergeCell ref="A52:F52"/>
    <mergeCell ref="F59:I59"/>
    <mergeCell ref="A64:B64"/>
    <mergeCell ref="F63:I63"/>
    <mergeCell ref="C58:E58"/>
    <mergeCell ref="C59:E59"/>
    <mergeCell ref="F64:I65"/>
    <mergeCell ref="C84:E85"/>
    <mergeCell ref="F68:I68"/>
    <mergeCell ref="C69:E69"/>
    <mergeCell ref="C67:E67"/>
    <mergeCell ref="A71:I72"/>
    <mergeCell ref="A82:F82"/>
    <mergeCell ref="A181:I181"/>
    <mergeCell ref="A130:I131"/>
    <mergeCell ref="A147:I147"/>
    <mergeCell ref="A156:I161"/>
    <mergeCell ref="A151:I153"/>
    <mergeCell ref="A155:I155"/>
    <mergeCell ref="A149:I149"/>
    <mergeCell ref="A375:I377"/>
    <mergeCell ref="A163:I164"/>
    <mergeCell ref="A385:I387"/>
    <mergeCell ref="A367:I367"/>
    <mergeCell ref="A172:I173"/>
    <mergeCell ref="A174:I179"/>
    <mergeCell ref="A165:I170"/>
    <mergeCell ref="A342:I342"/>
    <mergeCell ref="D291:E291"/>
    <mergeCell ref="D292:E292"/>
    <mergeCell ref="A426:I428"/>
    <mergeCell ref="A396:I401"/>
    <mergeCell ref="A402:I412"/>
    <mergeCell ref="A416:I418"/>
    <mergeCell ref="A419:I422"/>
    <mergeCell ref="A423:I425"/>
    <mergeCell ref="A226:I226"/>
    <mergeCell ref="A244:I244"/>
    <mergeCell ref="A260:I260"/>
    <mergeCell ref="A194:I195"/>
    <mergeCell ref="A204:I209"/>
    <mergeCell ref="A217:I218"/>
    <mergeCell ref="A227:I232"/>
    <mergeCell ref="A237:I242"/>
    <mergeCell ref="A245:I250"/>
    <mergeCell ref="A212:I213"/>
    <mergeCell ref="A190:I192"/>
    <mergeCell ref="A219:I224"/>
    <mergeCell ref="A214:I215"/>
    <mergeCell ref="G286:H286"/>
    <mergeCell ref="G276:H276"/>
    <mergeCell ref="G284:H284"/>
    <mergeCell ref="G275:H275"/>
    <mergeCell ref="G277:H277"/>
    <mergeCell ref="A270:I271"/>
    <mergeCell ref="A196:I201"/>
    <mergeCell ref="A288:A299"/>
    <mergeCell ref="A359:I359"/>
    <mergeCell ref="A350:I351"/>
    <mergeCell ref="A343:I348"/>
    <mergeCell ref="H317:I317"/>
    <mergeCell ref="F313:G313"/>
    <mergeCell ref="C319:C321"/>
    <mergeCell ref="F310:G310"/>
    <mergeCell ref="D312:E312"/>
    <mergeCell ref="F311:G311"/>
    <mergeCell ref="A234:I235"/>
    <mergeCell ref="A236:I236"/>
    <mergeCell ref="A275:A286"/>
    <mergeCell ref="G281:H281"/>
    <mergeCell ref="G278:H278"/>
    <mergeCell ref="G279:H279"/>
    <mergeCell ref="G280:H280"/>
    <mergeCell ref="G285:H285"/>
    <mergeCell ref="G282:H282"/>
    <mergeCell ref="G283:H283"/>
    <mergeCell ref="A431:I434"/>
    <mergeCell ref="A325:I325"/>
    <mergeCell ref="A107:I112"/>
    <mergeCell ref="A115:I120"/>
    <mergeCell ref="A123:I128"/>
    <mergeCell ref="A132:I137"/>
    <mergeCell ref="A140:I145"/>
    <mergeCell ref="A352:I357"/>
    <mergeCell ref="A360:I365"/>
    <mergeCell ref="D288:E288"/>
    <mergeCell ref="A99:I104"/>
    <mergeCell ref="A122:I122"/>
    <mergeCell ref="A139:I139"/>
    <mergeCell ref="C87:E87"/>
    <mergeCell ref="F87:I87"/>
    <mergeCell ref="A91:I91"/>
    <mergeCell ref="A114:I114"/>
    <mergeCell ref="A84:B89"/>
    <mergeCell ref="A106:I106"/>
    <mergeCell ref="A96:I98"/>
    <mergeCell ref="A252:I252"/>
    <mergeCell ref="A273:I273"/>
    <mergeCell ref="A253:I258"/>
    <mergeCell ref="A261:I266"/>
    <mergeCell ref="C89:E89"/>
    <mergeCell ref="C63:E63"/>
    <mergeCell ref="A73:E73"/>
    <mergeCell ref="A76:I77"/>
    <mergeCell ref="A67:B69"/>
    <mergeCell ref="C68:E68"/>
    <mergeCell ref="A65:B66"/>
    <mergeCell ref="F67:I67"/>
    <mergeCell ref="F88:I88"/>
    <mergeCell ref="F66:I66"/>
    <mergeCell ref="A182:I187"/>
    <mergeCell ref="F69:I69"/>
    <mergeCell ref="A70:I70"/>
    <mergeCell ref="A75:I75"/>
    <mergeCell ref="F84:I85"/>
    <mergeCell ref="C86:E86"/>
    <mergeCell ref="F86:I86"/>
    <mergeCell ref="F89:I89"/>
    <mergeCell ref="A92:I94"/>
    <mergeCell ref="C88:E88"/>
    <mergeCell ref="D315:E315"/>
    <mergeCell ref="F315:G315"/>
    <mergeCell ref="D314:E314"/>
    <mergeCell ref="D310:E310"/>
    <mergeCell ref="F318:G318"/>
    <mergeCell ref="H318:I318"/>
    <mergeCell ref="D318:E318"/>
    <mergeCell ref="F322:G323"/>
    <mergeCell ref="D319:E321"/>
    <mergeCell ref="F319:G321"/>
    <mergeCell ref="D322:E323"/>
    <mergeCell ref="A301:C302"/>
    <mergeCell ref="D301:D302"/>
    <mergeCell ref="F308:G308"/>
    <mergeCell ref="F309:G309"/>
    <mergeCell ref="D303:E303"/>
    <mergeCell ref="D309:E309"/>
    <mergeCell ref="F303:G303"/>
    <mergeCell ref="D304:E304"/>
    <mergeCell ref="D305:E305"/>
    <mergeCell ref="D308:E308"/>
    <mergeCell ref="H314:I314"/>
    <mergeCell ref="D313:E313"/>
    <mergeCell ref="H307:I307"/>
    <mergeCell ref="F314:G314"/>
    <mergeCell ref="H313:I313"/>
    <mergeCell ref="H312:I312"/>
    <mergeCell ref="H310:I310"/>
    <mergeCell ref="F312:G312"/>
    <mergeCell ref="D307:E307"/>
    <mergeCell ref="F23:I23"/>
    <mergeCell ref="D299:E299"/>
    <mergeCell ref="D294:E294"/>
    <mergeCell ref="D289:E289"/>
    <mergeCell ref="D298:E298"/>
    <mergeCell ref="D293:E293"/>
    <mergeCell ref="D297:E297"/>
    <mergeCell ref="D295:E295"/>
    <mergeCell ref="D296:E296"/>
    <mergeCell ref="D290:E290"/>
    <mergeCell ref="H306:I306"/>
    <mergeCell ref="F306:G306"/>
    <mergeCell ref="F304:G304"/>
    <mergeCell ref="H303:I303"/>
    <mergeCell ref="F305:G305"/>
    <mergeCell ref="H305:I305"/>
    <mergeCell ref="H304:I304"/>
    <mergeCell ref="A334:I334"/>
    <mergeCell ref="A327:I332"/>
    <mergeCell ref="A322:A323"/>
    <mergeCell ref="C322:C323"/>
    <mergeCell ref="A326:I326"/>
    <mergeCell ref="H322:I323"/>
    <mergeCell ref="B322:B323"/>
    <mergeCell ref="D306:E306"/>
    <mergeCell ref="D311:E311"/>
    <mergeCell ref="D316:E316"/>
    <mergeCell ref="H319:I321"/>
    <mergeCell ref="F317:G317"/>
    <mergeCell ref="D317:E317"/>
    <mergeCell ref="F307:G307"/>
    <mergeCell ref="H308:I308"/>
    <mergeCell ref="H309:I309"/>
    <mergeCell ref="H311:I311"/>
    <mergeCell ref="F316:G316"/>
    <mergeCell ref="H315:I315"/>
    <mergeCell ref="H316:I316"/>
    <mergeCell ref="A395:I395"/>
    <mergeCell ref="A388:I393"/>
    <mergeCell ref="A378:I383"/>
    <mergeCell ref="B319:B321"/>
    <mergeCell ref="A335:I340"/>
    <mergeCell ref="A368:I373"/>
    <mergeCell ref="A319:A321"/>
    <mergeCell ref="G52:I52"/>
    <mergeCell ref="F58:I58"/>
    <mergeCell ref="F57:I57"/>
    <mergeCell ref="A31:A33"/>
    <mergeCell ref="B31:I33"/>
    <mergeCell ref="C35:E37"/>
    <mergeCell ref="F35:I37"/>
    <mergeCell ref="A35:A40"/>
    <mergeCell ref="A54:B54"/>
    <mergeCell ref="F54:I54"/>
    <mergeCell ref="C54:E54"/>
    <mergeCell ref="C55:E55"/>
    <mergeCell ref="A55:B58"/>
    <mergeCell ref="C57:E57"/>
    <mergeCell ref="C56:E56"/>
    <mergeCell ref="F56:I56"/>
    <mergeCell ref="C1:E1"/>
    <mergeCell ref="C40:E40"/>
    <mergeCell ref="E29:F29"/>
    <mergeCell ref="C38:E39"/>
    <mergeCell ref="F38:I39"/>
    <mergeCell ref="B43:I48"/>
    <mergeCell ref="F55:I55"/>
    <mergeCell ref="A4:B4"/>
    <mergeCell ref="B29:C29"/>
    <mergeCell ref="B14:C14"/>
    <mergeCell ref="A2:I2"/>
    <mergeCell ref="B25:I25"/>
    <mergeCell ref="B17:I17"/>
    <mergeCell ref="F21:I21"/>
    <mergeCell ref="B12:I12"/>
    <mergeCell ref="B15:I15"/>
    <mergeCell ref="B16:I16"/>
  </mergeCells>
  <hyperlinks>
    <hyperlink ref="B25" r:id="rId1" display="info@hdm-kalna.sk"/>
    <hyperlink ref="B27" r:id="rId2" display="www.hdm-kalna.sk"/>
  </hyperlinks>
  <printOptions horizontalCentered="1" verticalCentered="1"/>
  <pageMargins left="0" right="0" top="0.984251968503937" bottom="0.984251968503937" header="0.5118110236220472" footer="0.5118110236220472"/>
  <pageSetup horizontalDpi="600" verticalDpi="600" orientation="landscape" paperSize="9" r:id="rId3"/>
</worksheet>
</file>

<file path=xl/worksheets/sheet2.xml><?xml version="1.0" encoding="utf-8"?>
<worksheet xmlns="http://schemas.openxmlformats.org/spreadsheetml/2006/main" xmlns:r="http://schemas.openxmlformats.org/officeDocument/2006/relationships">
  <sheetPr>
    <tabColor indexed="10"/>
  </sheetPr>
  <dimension ref="A1:AM30"/>
  <sheetViews>
    <sheetView showGridLines="0" workbookViewId="0" topLeftCell="A1">
      <selection activeCell="Q27" sqref="Q27:Y29"/>
    </sheetView>
  </sheetViews>
  <sheetFormatPr defaultColWidth="9.140625" defaultRowHeight="18" customHeight="1"/>
  <cols>
    <col min="1" max="16384" width="2.57421875" style="2" customWidth="1"/>
  </cols>
  <sheetData>
    <row r="1" spans="1:36" ht="15.75">
      <c r="A1" s="590" t="s">
        <v>384</v>
      </c>
      <c r="B1" s="590"/>
      <c r="C1" s="590"/>
      <c r="D1" s="590"/>
      <c r="E1" s="590"/>
      <c r="F1" s="590"/>
      <c r="G1" s="590"/>
      <c r="H1" s="590"/>
      <c r="I1" s="590"/>
      <c r="J1" s="590"/>
      <c r="K1" s="590"/>
      <c r="L1" s="590"/>
      <c r="M1" s="590"/>
      <c r="N1" s="590"/>
      <c r="O1" s="590"/>
      <c r="P1" s="590"/>
      <c r="Q1" s="590"/>
      <c r="R1" s="590"/>
      <c r="S1" s="590"/>
      <c r="T1" s="590"/>
      <c r="U1" s="591"/>
      <c r="V1" s="591"/>
      <c r="W1" s="591"/>
      <c r="X1" s="591"/>
      <c r="Y1" s="591"/>
      <c r="Z1" s="591"/>
      <c r="AA1" s="591"/>
      <c r="AB1" s="591"/>
      <c r="AC1" s="591"/>
      <c r="AD1" s="591"/>
      <c r="AE1" s="591"/>
      <c r="AF1" s="591"/>
      <c r="AG1" s="591"/>
      <c r="AH1" s="591"/>
      <c r="AI1" s="591"/>
      <c r="AJ1" s="591"/>
    </row>
    <row r="2" spans="8:14" ht="18" customHeight="1">
      <c r="H2" s="3"/>
      <c r="N2" s="4"/>
    </row>
    <row r="3" spans="1:36" ht="27" customHeight="1">
      <c r="A3" s="592" t="s">
        <v>272</v>
      </c>
      <c r="B3" s="591"/>
      <c r="C3" s="591"/>
      <c r="D3" s="591"/>
      <c r="E3" s="591"/>
      <c r="F3" s="591"/>
      <c r="G3" s="591"/>
      <c r="H3" s="591"/>
      <c r="I3" s="591"/>
      <c r="J3" s="591"/>
      <c r="K3" s="591"/>
      <c r="L3" s="591"/>
      <c r="M3" s="591"/>
      <c r="N3" s="591"/>
      <c r="O3" s="591"/>
      <c r="P3" s="591"/>
      <c r="Q3" s="591"/>
      <c r="R3" s="591"/>
      <c r="S3" s="591"/>
      <c r="T3" s="591"/>
      <c r="U3" s="591"/>
      <c r="V3" s="591"/>
      <c r="W3" s="591"/>
      <c r="X3" s="591"/>
      <c r="Y3" s="591"/>
      <c r="Z3" s="591"/>
      <c r="AA3" s="591"/>
      <c r="AB3" s="591"/>
      <c r="AC3" s="591"/>
      <c r="AD3" s="591"/>
      <c r="AE3" s="591"/>
      <c r="AF3" s="591"/>
      <c r="AG3" s="591"/>
      <c r="AH3" s="591"/>
      <c r="AI3" s="591"/>
      <c r="AJ3" s="591"/>
    </row>
    <row r="4" spans="1:39" ht="15.75" customHeight="1">
      <c r="A4" s="590" t="s">
        <v>273</v>
      </c>
      <c r="B4" s="593"/>
      <c r="C4" s="593"/>
      <c r="D4" s="593"/>
      <c r="E4" s="593"/>
      <c r="F4" s="593"/>
      <c r="G4" s="593"/>
      <c r="H4" s="593"/>
      <c r="I4" s="593"/>
      <c r="J4" s="593"/>
      <c r="K4" s="593"/>
      <c r="L4" s="593"/>
      <c r="M4" s="593"/>
      <c r="N4" s="593"/>
      <c r="O4" s="593"/>
      <c r="P4" s="593"/>
      <c r="Q4" s="593"/>
      <c r="R4" s="593"/>
      <c r="S4" s="593"/>
      <c r="T4" s="593"/>
      <c r="U4" s="593"/>
      <c r="V4" s="593"/>
      <c r="W4" s="593"/>
      <c r="X4" s="593"/>
      <c r="Y4" s="593"/>
      <c r="Z4" s="593"/>
      <c r="AA4" s="593"/>
      <c r="AB4" s="593"/>
      <c r="AC4" s="593"/>
      <c r="AD4" s="593"/>
      <c r="AE4" s="593"/>
      <c r="AF4" s="593"/>
      <c r="AG4" s="593"/>
      <c r="AH4" s="593"/>
      <c r="AI4" s="593"/>
      <c r="AJ4" s="593"/>
      <c r="AM4" s="5"/>
    </row>
    <row r="5" spans="7:33" ht="18" customHeight="1">
      <c r="G5" s="66" t="s">
        <v>248</v>
      </c>
      <c r="I5" s="587">
        <v>41455</v>
      </c>
      <c r="J5" s="588"/>
      <c r="K5" s="588"/>
      <c r="L5" s="588"/>
      <c r="M5" s="588"/>
      <c r="N5" s="588"/>
      <c r="O5" s="588"/>
      <c r="P5" s="588"/>
      <c r="Q5" s="588"/>
      <c r="R5" s="588"/>
      <c r="S5" s="588"/>
      <c r="T5" s="588"/>
      <c r="U5" s="588"/>
      <c r="V5" s="588"/>
      <c r="W5" s="588"/>
      <c r="X5" s="588"/>
      <c r="Y5" s="589"/>
      <c r="Z5" s="584" t="s">
        <v>373</v>
      </c>
      <c r="AA5" s="585"/>
      <c r="AB5" s="585"/>
      <c r="AC5" s="585"/>
      <c r="AD5" s="585"/>
      <c r="AE5" s="585"/>
      <c r="AF5" s="585"/>
      <c r="AG5" s="586"/>
    </row>
    <row r="6" spans="8:32" s="7" customFormat="1" ht="18" customHeight="1">
      <c r="H6" s="148"/>
      <c r="K6" s="147"/>
      <c r="L6" s="147"/>
      <c r="M6" s="147"/>
      <c r="R6" s="148"/>
      <c r="S6" s="147"/>
      <c r="U6" s="147"/>
      <c r="AD6" s="147"/>
      <c r="AE6" s="147"/>
      <c r="AF6" s="147"/>
    </row>
    <row r="7" ht="12.75"/>
    <row r="8" spans="1:33" ht="18" customHeight="1">
      <c r="A8" s="539" t="s">
        <v>261</v>
      </c>
      <c r="B8" s="540"/>
      <c r="C8" s="544" t="str">
        <f>IF(ISBLANK(Polročná_správa!E6),"  ",Polročná_správa!E6)</f>
        <v>31410031</v>
      </c>
      <c r="D8" s="545"/>
      <c r="E8" s="545"/>
      <c r="F8" s="545"/>
      <c r="G8" s="545"/>
      <c r="H8" s="545"/>
      <c r="I8" s="545"/>
      <c r="J8" s="545"/>
      <c r="K8" s="545"/>
      <c r="L8" s="545"/>
      <c r="M8" s="545"/>
      <c r="N8" s="545"/>
      <c r="O8" s="545"/>
      <c r="P8" s="545"/>
      <c r="Q8" s="545"/>
      <c r="R8" s="545"/>
      <c r="S8" s="545"/>
      <c r="T8" s="545"/>
      <c r="U8" s="545"/>
      <c r="V8" s="545"/>
      <c r="W8" s="545"/>
      <c r="X8" s="545"/>
      <c r="Y8" s="545"/>
      <c r="Z8" s="545"/>
      <c r="AA8" s="545"/>
      <c r="AB8" s="545"/>
      <c r="AC8" s="545"/>
      <c r="AD8" s="545"/>
      <c r="AE8" s="545"/>
      <c r="AF8" s="545"/>
      <c r="AG8" s="546"/>
    </row>
    <row r="9" spans="1:33" ht="7.5" customHeight="1">
      <c r="A9" s="6"/>
      <c r="B9" s="6"/>
      <c r="C9" s="6"/>
      <c r="D9" s="6"/>
      <c r="E9" s="6"/>
      <c r="F9" s="6"/>
      <c r="G9" s="6"/>
      <c r="H9" s="6"/>
      <c r="I9" s="6"/>
      <c r="J9" s="6"/>
      <c r="K9" s="6"/>
      <c r="L9" s="6"/>
      <c r="M9" s="6"/>
      <c r="N9" s="6"/>
      <c r="O9" s="6"/>
      <c r="P9" s="6"/>
      <c r="Q9" s="6"/>
      <c r="R9" s="6"/>
      <c r="S9" s="6"/>
      <c r="T9" s="6"/>
      <c r="U9" s="6"/>
      <c r="V9" s="6"/>
      <c r="W9" s="6"/>
      <c r="X9" s="6"/>
      <c r="Y9" s="6"/>
      <c r="Z9" s="8"/>
      <c r="AA9" s="6"/>
      <c r="AB9" s="6"/>
      <c r="AC9" s="6"/>
      <c r="AD9" s="6"/>
      <c r="AE9" s="6"/>
      <c r="AF9" s="6"/>
      <c r="AG9" s="6"/>
    </row>
    <row r="10" spans="1:33" ht="18" customHeight="1">
      <c r="A10" s="541" t="s">
        <v>590</v>
      </c>
      <c r="B10" s="548"/>
      <c r="C10" s="548"/>
      <c r="D10" s="548"/>
      <c r="E10" s="548"/>
      <c r="F10" s="548"/>
      <c r="G10" s="548"/>
      <c r="H10" s="548"/>
      <c r="I10" s="548"/>
      <c r="J10" s="548"/>
      <c r="K10" s="548"/>
      <c r="L10" s="548"/>
      <c r="M10" s="548"/>
      <c r="N10" s="548"/>
      <c r="O10" s="548"/>
      <c r="P10" s="548"/>
      <c r="Q10" s="548"/>
      <c r="R10" s="548"/>
      <c r="S10" s="548"/>
      <c r="T10" s="548"/>
      <c r="U10" s="548"/>
      <c r="V10" s="548"/>
      <c r="W10" s="548"/>
      <c r="X10" s="548"/>
      <c r="Y10" s="548"/>
      <c r="Z10" s="548"/>
      <c r="AA10" s="548"/>
      <c r="AB10" s="548"/>
      <c r="AC10" s="548"/>
      <c r="AD10" s="548"/>
      <c r="AE10" s="548"/>
      <c r="AF10" s="548"/>
      <c r="AG10" s="549"/>
    </row>
    <row r="11" spans="1:33" ht="18" customHeight="1">
      <c r="A11" s="544" t="str">
        <f>IF(ISBLANK(Polročná_správa!B12),"  ",Polročná_správa!B12)</f>
        <v>Hydromeliorácie a.s.</v>
      </c>
      <c r="B11" s="547"/>
      <c r="C11" s="547"/>
      <c r="D11" s="547"/>
      <c r="E11" s="547"/>
      <c r="F11" s="547"/>
      <c r="G11" s="547"/>
      <c r="H11" s="547"/>
      <c r="I11" s="547"/>
      <c r="J11" s="547"/>
      <c r="K11" s="547"/>
      <c r="L11" s="547"/>
      <c r="M11" s="547"/>
      <c r="N11" s="547"/>
      <c r="O11" s="511"/>
      <c r="P11" s="511"/>
      <c r="Q11" s="511"/>
      <c r="R11" s="511"/>
      <c r="S11" s="511"/>
      <c r="T11" s="511"/>
      <c r="U11" s="511"/>
      <c r="V11" s="511"/>
      <c r="W11" s="511"/>
      <c r="X11" s="511"/>
      <c r="Y11" s="511"/>
      <c r="Z11" s="511"/>
      <c r="AA11" s="511"/>
      <c r="AB11" s="511"/>
      <c r="AC11" s="511"/>
      <c r="AD11" s="511"/>
      <c r="AE11" s="511"/>
      <c r="AF11" s="511"/>
      <c r="AG11" s="512"/>
    </row>
    <row r="12" spans="1:33" ht="18" customHeight="1">
      <c r="A12" s="541" t="s">
        <v>647</v>
      </c>
      <c r="B12" s="548"/>
      <c r="C12" s="548"/>
      <c r="D12" s="548"/>
      <c r="E12" s="548"/>
      <c r="F12" s="548"/>
      <c r="G12" s="548"/>
      <c r="H12" s="548"/>
      <c r="I12" s="548"/>
      <c r="J12" s="548"/>
      <c r="K12" s="548"/>
      <c r="L12" s="548"/>
      <c r="M12" s="548"/>
      <c r="N12" s="548"/>
      <c r="O12" s="548"/>
      <c r="P12" s="548"/>
      <c r="Q12" s="548"/>
      <c r="R12" s="548"/>
      <c r="S12" s="548"/>
      <c r="T12" s="548"/>
      <c r="U12" s="548"/>
      <c r="V12" s="548"/>
      <c r="W12" s="548"/>
      <c r="X12" s="548"/>
      <c r="Y12" s="548"/>
      <c r="Z12" s="548"/>
      <c r="AA12" s="548"/>
      <c r="AB12" s="548"/>
      <c r="AC12" s="548"/>
      <c r="AD12" s="548"/>
      <c r="AE12" s="548"/>
      <c r="AF12" s="548"/>
      <c r="AG12" s="549"/>
    </row>
    <row r="13" spans="1:33" ht="18" customHeight="1">
      <c r="A13" s="544" t="str">
        <f>IF(ISBLANK(Polročná_správa!B10),"  ",Polročná_správa!B10)</f>
        <v>akciová spoločnosť</v>
      </c>
      <c r="B13" s="547"/>
      <c r="C13" s="547"/>
      <c r="D13" s="547"/>
      <c r="E13" s="547"/>
      <c r="F13" s="547"/>
      <c r="G13" s="547"/>
      <c r="H13" s="547"/>
      <c r="I13" s="547"/>
      <c r="J13" s="547"/>
      <c r="K13" s="547"/>
      <c r="L13" s="547"/>
      <c r="M13" s="547"/>
      <c r="N13" s="547"/>
      <c r="O13" s="511"/>
      <c r="P13" s="511"/>
      <c r="Q13" s="511"/>
      <c r="R13" s="511"/>
      <c r="S13" s="511"/>
      <c r="T13" s="511"/>
      <c r="U13" s="511"/>
      <c r="V13" s="511"/>
      <c r="W13" s="511"/>
      <c r="X13" s="511"/>
      <c r="Y13" s="511"/>
      <c r="Z13" s="511"/>
      <c r="AA13" s="511"/>
      <c r="AB13" s="511"/>
      <c r="AC13" s="511"/>
      <c r="AD13" s="511"/>
      <c r="AE13" s="511"/>
      <c r="AF13" s="511"/>
      <c r="AG13" s="512"/>
    </row>
    <row r="14" spans="1:33" ht="12.75" customHeight="1">
      <c r="A14" s="6"/>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6"/>
      <c r="AG14" s="6"/>
    </row>
    <row r="15" spans="1:33" ht="18" customHeight="1">
      <c r="A15" s="541" t="s">
        <v>589</v>
      </c>
      <c r="B15" s="542"/>
      <c r="C15" s="542"/>
      <c r="D15" s="542"/>
      <c r="E15" s="542"/>
      <c r="F15" s="542"/>
      <c r="G15" s="542"/>
      <c r="H15" s="542"/>
      <c r="I15" s="542"/>
      <c r="J15" s="542"/>
      <c r="K15" s="542"/>
      <c r="L15" s="542"/>
      <c r="M15" s="542"/>
      <c r="N15" s="542"/>
      <c r="O15" s="542"/>
      <c r="P15" s="542"/>
      <c r="Q15" s="542"/>
      <c r="R15" s="542"/>
      <c r="S15" s="542"/>
      <c r="T15" s="542"/>
      <c r="U15" s="542"/>
      <c r="V15" s="542"/>
      <c r="W15" s="542"/>
      <c r="X15" s="542"/>
      <c r="Y15" s="542"/>
      <c r="Z15" s="542"/>
      <c r="AA15" s="542"/>
      <c r="AB15" s="542"/>
      <c r="AC15" s="542"/>
      <c r="AD15" s="542"/>
      <c r="AE15" s="542"/>
      <c r="AF15" s="542"/>
      <c r="AG15" s="543"/>
    </row>
    <row r="16" spans="1:33" ht="18" customHeight="1">
      <c r="A16" s="544" t="str">
        <f>IF(ISBLANK(Polročná_správa!B15),"  ",Polročná_správa!B15)</f>
        <v>SNP 3</v>
      </c>
      <c r="B16" s="511"/>
      <c r="C16" s="511"/>
      <c r="D16" s="511"/>
      <c r="E16" s="511"/>
      <c r="F16" s="511"/>
      <c r="G16" s="511"/>
      <c r="H16" s="511"/>
      <c r="I16" s="511"/>
      <c r="J16" s="511"/>
      <c r="K16" s="511"/>
      <c r="L16" s="511"/>
      <c r="M16" s="511"/>
      <c r="N16" s="511"/>
      <c r="O16" s="511"/>
      <c r="P16" s="511"/>
      <c r="Q16" s="511"/>
      <c r="R16" s="511"/>
      <c r="S16" s="511"/>
      <c r="T16" s="511"/>
      <c r="U16" s="511"/>
      <c r="V16" s="511"/>
      <c r="W16" s="511"/>
      <c r="X16" s="511"/>
      <c r="Y16" s="511"/>
      <c r="Z16" s="511"/>
      <c r="AA16" s="511"/>
      <c r="AB16" s="511"/>
      <c r="AC16" s="511"/>
      <c r="AD16" s="511"/>
      <c r="AE16" s="511"/>
      <c r="AF16" s="511"/>
      <c r="AG16" s="512"/>
    </row>
    <row r="17" spans="1:33" ht="8.25" customHeight="1">
      <c r="A17" s="6"/>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6"/>
      <c r="AG17" s="6"/>
    </row>
    <row r="18" spans="1:33" ht="18" customHeight="1">
      <c r="A18" s="581" t="s">
        <v>275</v>
      </c>
      <c r="B18" s="583"/>
      <c r="C18" s="582"/>
      <c r="D18" s="582"/>
      <c r="E18" s="582"/>
      <c r="F18" s="582"/>
      <c r="G18" s="558"/>
      <c r="I18" s="581" t="s">
        <v>276</v>
      </c>
      <c r="J18" s="582"/>
      <c r="K18" s="582"/>
      <c r="L18" s="582"/>
      <c r="M18" s="582"/>
      <c r="N18" s="582"/>
      <c r="O18" s="582"/>
      <c r="P18" s="582"/>
      <c r="Q18" s="582"/>
      <c r="R18" s="582"/>
      <c r="S18" s="582"/>
      <c r="T18" s="582"/>
      <c r="U18" s="582"/>
      <c r="V18" s="582"/>
      <c r="W18" s="582"/>
      <c r="X18" s="582"/>
      <c r="Y18" s="582"/>
      <c r="Z18" s="582"/>
      <c r="AA18" s="582"/>
      <c r="AB18" s="582"/>
      <c r="AC18" s="582"/>
      <c r="AD18" s="582"/>
      <c r="AE18" s="582"/>
      <c r="AF18" s="582"/>
      <c r="AG18" s="9"/>
    </row>
    <row r="19" spans="1:33" ht="18" customHeight="1">
      <c r="A19" s="544" t="str">
        <f>IF(ISBLANK(Polročná_správa!B16),"  ",Polročná_správa!B16)</f>
        <v>935 32</v>
      </c>
      <c r="B19" s="550"/>
      <c r="C19" s="550"/>
      <c r="D19" s="550"/>
      <c r="E19" s="550"/>
      <c r="F19" s="550"/>
      <c r="G19" s="551"/>
      <c r="H19" s="6"/>
      <c r="I19" s="544" t="str">
        <f>IF(ISBLANK(Polročná_správa!B17),"  ",Polročná_správa!B17)</f>
        <v>Kalná nad Hronom</v>
      </c>
      <c r="J19" s="511"/>
      <c r="K19" s="511"/>
      <c r="L19" s="511"/>
      <c r="M19" s="511"/>
      <c r="N19" s="511"/>
      <c r="O19" s="511"/>
      <c r="P19" s="511"/>
      <c r="Q19" s="511"/>
      <c r="R19" s="511"/>
      <c r="S19" s="511"/>
      <c r="T19" s="511"/>
      <c r="U19" s="511"/>
      <c r="V19" s="511"/>
      <c r="W19" s="511"/>
      <c r="X19" s="511"/>
      <c r="Y19" s="511"/>
      <c r="Z19" s="511"/>
      <c r="AA19" s="511"/>
      <c r="AB19" s="511"/>
      <c r="AC19" s="511"/>
      <c r="AD19" s="511"/>
      <c r="AE19" s="511"/>
      <c r="AF19" s="511"/>
      <c r="AG19" s="512"/>
    </row>
    <row r="20" spans="1:33" ht="11.25" customHeight="1">
      <c r="A20" s="6"/>
      <c r="B20" s="6"/>
      <c r="C20" s="6"/>
      <c r="D20" s="6"/>
      <c r="E20" s="6"/>
      <c r="F20" s="6"/>
      <c r="G20" s="6"/>
      <c r="H20" s="6"/>
      <c r="I20" s="6"/>
      <c r="J20" s="10"/>
      <c r="K20" s="10"/>
      <c r="L20" s="10"/>
      <c r="M20" s="10"/>
      <c r="N20" s="10"/>
      <c r="O20" s="10"/>
      <c r="P20" s="10"/>
      <c r="Q20" s="10"/>
      <c r="R20" s="10"/>
      <c r="S20" s="10"/>
      <c r="T20" s="10"/>
      <c r="U20" s="10"/>
      <c r="V20" s="10"/>
      <c r="W20" s="10"/>
      <c r="X20" s="10"/>
      <c r="Y20" s="10"/>
      <c r="Z20" s="10"/>
      <c r="AA20" s="10"/>
      <c r="AB20" s="10"/>
      <c r="AC20" s="10"/>
      <c r="AD20" s="10"/>
      <c r="AE20" s="10"/>
      <c r="AF20" s="10"/>
      <c r="AG20" s="6"/>
    </row>
    <row r="21" spans="1:33" ht="18" customHeight="1">
      <c r="A21" s="556" t="s">
        <v>249</v>
      </c>
      <c r="B21" s="582"/>
      <c r="C21" s="582"/>
      <c r="D21" s="582"/>
      <c r="E21" s="582"/>
      <c r="F21" s="582"/>
      <c r="G21" s="582"/>
      <c r="H21" s="558"/>
      <c r="K21" s="556" t="s">
        <v>250</v>
      </c>
      <c r="L21" s="582"/>
      <c r="M21" s="582"/>
      <c r="N21" s="582"/>
      <c r="O21" s="582"/>
      <c r="P21" s="582"/>
      <c r="Q21" s="582"/>
      <c r="R21" s="582"/>
      <c r="S21" s="582"/>
      <c r="T21" s="582"/>
      <c r="U21" s="558"/>
      <c r="V21" s="6"/>
      <c r="W21" s="556" t="s">
        <v>251</v>
      </c>
      <c r="X21" s="557"/>
      <c r="Y21" s="557"/>
      <c r="Z21" s="557"/>
      <c r="AA21" s="557"/>
      <c r="AB21" s="557"/>
      <c r="AC21" s="557"/>
      <c r="AD21" s="557"/>
      <c r="AE21" s="557"/>
      <c r="AF21" s="557"/>
      <c r="AG21" s="558"/>
    </row>
    <row r="22" spans="1:33" ht="18" customHeight="1">
      <c r="A22" s="544" t="str">
        <f>IF(ISBLANK(Polročná_správa!C21),"  ",Polročná_správa!C21)</f>
        <v>036</v>
      </c>
      <c r="B22" s="550"/>
      <c r="C22" s="550"/>
      <c r="D22" s="550"/>
      <c r="E22" s="550"/>
      <c r="F22" s="550"/>
      <c r="G22" s="550"/>
      <c r="H22" s="551"/>
      <c r="I22" s="6"/>
      <c r="J22" s="6"/>
      <c r="K22" s="544" t="str">
        <f>IF(ISBLANK(Polročná_správa!F21),"  ",Polročná_správa!F21)</f>
        <v>6355408</v>
      </c>
      <c r="L22" s="511"/>
      <c r="M22" s="511"/>
      <c r="N22" s="511"/>
      <c r="O22" s="511"/>
      <c r="P22" s="511"/>
      <c r="Q22" s="511"/>
      <c r="R22" s="511"/>
      <c r="S22" s="511"/>
      <c r="T22" s="511"/>
      <c r="U22" s="512"/>
      <c r="V22" s="6"/>
      <c r="W22" s="544" t="str">
        <f>IF(ISBLANK(Polročná_správa!F23),"  ",Polročná_správa!F23)</f>
        <v>6355400</v>
      </c>
      <c r="X22" s="511"/>
      <c r="Y22" s="511"/>
      <c r="Z22" s="511"/>
      <c r="AA22" s="511"/>
      <c r="AB22" s="511"/>
      <c r="AC22" s="511"/>
      <c r="AD22" s="511"/>
      <c r="AE22" s="511"/>
      <c r="AF22" s="511"/>
      <c r="AG22" s="512"/>
    </row>
    <row r="23" spans="1:33" ht="18"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row>
    <row r="24" spans="1:33" ht="18" customHeight="1">
      <c r="A24" s="562" t="s">
        <v>252</v>
      </c>
      <c r="B24" s="563"/>
      <c r="C24" s="563"/>
      <c r="D24" s="11"/>
      <c r="E24" s="544" t="str">
        <f>IF(ISBLANK(Polročná_správa!B25),"  ",Polročná_správa!B25)</f>
        <v>info@hdm-kalna.sk</v>
      </c>
      <c r="F24" s="564"/>
      <c r="G24" s="564"/>
      <c r="H24" s="564"/>
      <c r="I24" s="564"/>
      <c r="J24" s="564"/>
      <c r="K24" s="564"/>
      <c r="L24" s="564"/>
      <c r="M24" s="564"/>
      <c r="N24" s="564"/>
      <c r="O24" s="564"/>
      <c r="P24" s="564"/>
      <c r="Q24" s="564"/>
      <c r="R24" s="564"/>
      <c r="S24" s="564"/>
      <c r="T24" s="564"/>
      <c r="U24" s="564"/>
      <c r="V24" s="564"/>
      <c r="W24" s="564"/>
      <c r="X24" s="564"/>
      <c r="Y24" s="564"/>
      <c r="Z24" s="564"/>
      <c r="AA24" s="564"/>
      <c r="AB24" s="564"/>
      <c r="AC24" s="564"/>
      <c r="AD24" s="564"/>
      <c r="AE24" s="564"/>
      <c r="AF24" s="564"/>
      <c r="AG24" s="565"/>
    </row>
    <row r="25" ht="12.75" customHeight="1"/>
    <row r="26" spans="1:34" s="12" customFormat="1" ht="59.25" customHeight="1">
      <c r="A26" s="552" t="s">
        <v>277</v>
      </c>
      <c r="B26" s="552"/>
      <c r="C26" s="552"/>
      <c r="D26" s="552"/>
      <c r="E26" s="552"/>
      <c r="F26" s="552"/>
      <c r="G26" s="552"/>
      <c r="H26" s="559" t="s">
        <v>279</v>
      </c>
      <c r="I26" s="560"/>
      <c r="J26" s="560"/>
      <c r="K26" s="560"/>
      <c r="L26" s="560"/>
      <c r="M26" s="560"/>
      <c r="N26" s="560"/>
      <c r="O26" s="578"/>
      <c r="P26" s="579"/>
      <c r="Q26" s="559" t="s">
        <v>280</v>
      </c>
      <c r="R26" s="560"/>
      <c r="S26" s="560"/>
      <c r="T26" s="560"/>
      <c r="U26" s="560"/>
      <c r="V26" s="560"/>
      <c r="W26" s="560"/>
      <c r="X26" s="560"/>
      <c r="Y26" s="561"/>
      <c r="Z26" s="559" t="s">
        <v>588</v>
      </c>
      <c r="AA26" s="580"/>
      <c r="AB26" s="580"/>
      <c r="AC26" s="580"/>
      <c r="AD26" s="580"/>
      <c r="AE26" s="580"/>
      <c r="AF26" s="580"/>
      <c r="AG26" s="579"/>
      <c r="AH26" s="228"/>
    </row>
    <row r="27" spans="1:33" s="12" customFormat="1" ht="25.5" customHeight="1">
      <c r="A27" s="553">
        <v>41499</v>
      </c>
      <c r="B27" s="554"/>
      <c r="C27" s="554"/>
      <c r="D27" s="554"/>
      <c r="E27" s="554"/>
      <c r="F27" s="554"/>
      <c r="G27" s="555"/>
      <c r="H27" s="566"/>
      <c r="I27" s="567"/>
      <c r="J27" s="567"/>
      <c r="K27" s="567"/>
      <c r="L27" s="567"/>
      <c r="M27" s="567"/>
      <c r="N27" s="567"/>
      <c r="O27" s="567"/>
      <c r="P27" s="568"/>
      <c r="Q27" s="566"/>
      <c r="R27" s="567"/>
      <c r="S27" s="567"/>
      <c r="T27" s="567"/>
      <c r="U27" s="567"/>
      <c r="V27" s="567"/>
      <c r="W27" s="567"/>
      <c r="X27" s="567"/>
      <c r="Y27" s="568"/>
      <c r="Z27" s="566" t="s">
        <v>437</v>
      </c>
      <c r="AA27" s="567"/>
      <c r="AB27" s="567"/>
      <c r="AC27" s="567"/>
      <c r="AD27" s="567"/>
      <c r="AE27" s="567"/>
      <c r="AF27" s="567"/>
      <c r="AG27" s="568"/>
    </row>
    <row r="28" spans="1:33" s="12" customFormat="1" ht="35.25" customHeight="1">
      <c r="A28" s="552" t="s">
        <v>278</v>
      </c>
      <c r="B28" s="552"/>
      <c r="C28" s="552"/>
      <c r="D28" s="552"/>
      <c r="E28" s="552"/>
      <c r="F28" s="552"/>
      <c r="G28" s="552"/>
      <c r="H28" s="569"/>
      <c r="I28" s="570"/>
      <c r="J28" s="570"/>
      <c r="K28" s="570"/>
      <c r="L28" s="570"/>
      <c r="M28" s="570"/>
      <c r="N28" s="570"/>
      <c r="O28" s="570"/>
      <c r="P28" s="571"/>
      <c r="Q28" s="569"/>
      <c r="R28" s="570"/>
      <c r="S28" s="570"/>
      <c r="T28" s="570"/>
      <c r="U28" s="570"/>
      <c r="V28" s="570"/>
      <c r="W28" s="570"/>
      <c r="X28" s="570"/>
      <c r="Y28" s="571"/>
      <c r="Z28" s="569"/>
      <c r="AA28" s="570"/>
      <c r="AB28" s="570"/>
      <c r="AC28" s="570"/>
      <c r="AD28" s="570"/>
      <c r="AE28" s="570"/>
      <c r="AF28" s="570"/>
      <c r="AG28" s="571"/>
    </row>
    <row r="29" spans="1:33" s="12" customFormat="1" ht="25.5" customHeight="1">
      <c r="A29" s="575"/>
      <c r="B29" s="576"/>
      <c r="C29" s="576"/>
      <c r="D29" s="576"/>
      <c r="E29" s="576"/>
      <c r="F29" s="576"/>
      <c r="G29" s="577"/>
      <c r="H29" s="572"/>
      <c r="I29" s="573"/>
      <c r="J29" s="573"/>
      <c r="K29" s="573"/>
      <c r="L29" s="573"/>
      <c r="M29" s="573"/>
      <c r="N29" s="573"/>
      <c r="O29" s="573"/>
      <c r="P29" s="574"/>
      <c r="Q29" s="572"/>
      <c r="R29" s="573"/>
      <c r="S29" s="573"/>
      <c r="T29" s="573"/>
      <c r="U29" s="573"/>
      <c r="V29" s="573"/>
      <c r="W29" s="573"/>
      <c r="X29" s="573"/>
      <c r="Y29" s="574"/>
      <c r="Z29" s="572"/>
      <c r="AA29" s="573"/>
      <c r="AB29" s="573"/>
      <c r="AC29" s="573"/>
      <c r="AD29" s="573"/>
      <c r="AE29" s="573"/>
      <c r="AF29" s="573"/>
      <c r="AG29" s="574"/>
    </row>
    <row r="30" ht="18" customHeight="1">
      <c r="H30" s="13"/>
    </row>
  </sheetData>
  <sheetProtection password="9F76" sheet="1" objects="1" scenarios="1" formatCells="0" formatColumns="0" formatRows="0" insertColumns="0" insertRows="0"/>
  <mergeCells count="35">
    <mergeCell ref="Z5:AG5"/>
    <mergeCell ref="I5:Y5"/>
    <mergeCell ref="A1:AJ1"/>
    <mergeCell ref="A3:AJ3"/>
    <mergeCell ref="A4:AJ4"/>
    <mergeCell ref="I18:AF18"/>
    <mergeCell ref="A21:H21"/>
    <mergeCell ref="A22:H22"/>
    <mergeCell ref="A18:G18"/>
    <mergeCell ref="K21:U21"/>
    <mergeCell ref="E24:AG24"/>
    <mergeCell ref="H27:P29"/>
    <mergeCell ref="Q27:Y29"/>
    <mergeCell ref="Z27:AG29"/>
    <mergeCell ref="A29:G29"/>
    <mergeCell ref="A26:G26"/>
    <mergeCell ref="H26:P26"/>
    <mergeCell ref="Z26:AG26"/>
    <mergeCell ref="A16:AG16"/>
    <mergeCell ref="A19:G19"/>
    <mergeCell ref="I19:AG19"/>
    <mergeCell ref="A28:G28"/>
    <mergeCell ref="A27:G27"/>
    <mergeCell ref="W21:AG21"/>
    <mergeCell ref="K22:U22"/>
    <mergeCell ref="W22:AG22"/>
    <mergeCell ref="Q26:Y26"/>
    <mergeCell ref="A24:C24"/>
    <mergeCell ref="A8:B8"/>
    <mergeCell ref="A15:AG15"/>
    <mergeCell ref="C8:AG8"/>
    <mergeCell ref="A13:AG13"/>
    <mergeCell ref="A11:AG11"/>
    <mergeCell ref="A10:AG10"/>
    <mergeCell ref="A12:AG12"/>
  </mergeCells>
  <dataValidations count="4">
    <dataValidation type="date" allowBlank="1" showInputMessage="1" showErrorMessage="1" prompt="Formát d.m.rrrr" errorTitle="Zadání" error="Zadejte datum ve formátu d.m.rrrr !!!" sqref="B23 B36 D14:D15 D9 F9">
      <formula1>32509</formula1>
      <formula2>54789</formula2>
    </dataValidation>
    <dataValidation type="textLength" operator="lessThanOrEqual" allowBlank="1" showInputMessage="1" showErrorMessage="1" promptTitle="Výrok auditora " prompt="Maximálně 760 znaků" errorTitle="Zadání" error="Výrok auditora je omezen na 760 znaků !!!" sqref="B24:B34">
      <formula1>760</formula1>
    </dataValidation>
    <dataValidation type="whole" allowBlank="1" showInputMessage="1" showErrorMessage="1" errorTitle="Zadání" error="Zadejte celočíselnou kladnou hodnotu od 0 do 99999999 !!!" sqref="B5">
      <formula1>0</formula1>
      <formula2>99999999</formula2>
    </dataValidation>
    <dataValidation type="whole" showInputMessage="1" showErrorMessage="1" errorTitle="Zadání" error="Zadejte rok na tvaru RRRR !!!" sqref="B7">
      <formula1>1900</formula1>
      <formula2>2100</formula2>
    </dataValidation>
  </dataValidations>
  <printOptions/>
  <pageMargins left="0.7874015748031497" right="0.1968503937007874"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0"/>
  </sheetPr>
  <dimension ref="A1:AE739"/>
  <sheetViews>
    <sheetView showGridLines="0" zoomScale="130" zoomScaleNormal="130" workbookViewId="0" topLeftCell="A1">
      <pane ySplit="9" topLeftCell="BM70" activePane="bottomLeft" state="frozen"/>
      <selection pane="topLeft" activeCell="A1" sqref="A1"/>
      <selection pane="bottomLeft" activeCell="D38" sqref="D38"/>
    </sheetView>
  </sheetViews>
  <sheetFormatPr defaultColWidth="9.140625" defaultRowHeight="12.75"/>
  <cols>
    <col min="1" max="1" width="5.140625" style="32" customWidth="1"/>
    <col min="2" max="2" width="42.57421875" style="40" customWidth="1"/>
    <col min="3" max="3" width="4.7109375" style="38" customWidth="1"/>
    <col min="4" max="4" width="14.28125" style="38" customWidth="1"/>
    <col min="5" max="6" width="14.28125" style="32" customWidth="1"/>
    <col min="7" max="16384" width="9.140625" style="32" customWidth="1"/>
  </cols>
  <sheetData>
    <row r="1" spans="1:6" s="31" customFormat="1" ht="12" thickBot="1">
      <c r="A1" s="609" t="s">
        <v>372</v>
      </c>
      <c r="B1" s="609"/>
      <c r="C1" s="609"/>
      <c r="D1" s="609"/>
      <c r="E1" s="609"/>
      <c r="F1" s="609"/>
    </row>
    <row r="2" spans="1:6" s="31" customFormat="1" ht="15.75">
      <c r="A2" s="607" t="s">
        <v>151</v>
      </c>
      <c r="B2" s="608"/>
      <c r="C2" s="604" t="s">
        <v>435</v>
      </c>
      <c r="D2" s="605"/>
      <c r="E2" s="605"/>
      <c r="F2" s="606"/>
    </row>
    <row r="3" spans="1:6" ht="15.75">
      <c r="A3" s="607" t="s">
        <v>150</v>
      </c>
      <c r="B3" s="608"/>
      <c r="C3" s="604" t="s">
        <v>436</v>
      </c>
      <c r="D3" s="605"/>
      <c r="E3" s="605"/>
      <c r="F3" s="606"/>
    </row>
    <row r="4" spans="1:6" ht="15.75">
      <c r="A4" s="607" t="s">
        <v>553</v>
      </c>
      <c r="B4" s="608"/>
      <c r="C4" s="544" t="str">
        <f>IF(ISBLANK(Polročná_správa!B12),"  ",Polročná_správa!B12)</f>
        <v>Hydromeliorácie a.s.</v>
      </c>
      <c r="D4" s="564"/>
      <c r="E4" s="564"/>
      <c r="F4" s="565"/>
    </row>
    <row r="5" spans="1:31" ht="15.75">
      <c r="A5" s="607" t="s">
        <v>261</v>
      </c>
      <c r="B5" s="612"/>
      <c r="C5" s="544" t="str">
        <f>IF(ISBLANK(Polročná_správa!E6),"  ",Polročná_správa!E6)</f>
        <v>31410031</v>
      </c>
      <c r="D5" s="616"/>
      <c r="E5" s="616"/>
      <c r="F5" s="617"/>
      <c r="G5" s="67"/>
      <c r="H5" s="67"/>
      <c r="I5" s="67"/>
      <c r="J5" s="67"/>
      <c r="K5" s="67"/>
      <c r="L5" s="67"/>
      <c r="M5" s="67"/>
      <c r="N5" s="67"/>
      <c r="O5" s="67"/>
      <c r="P5" s="67"/>
      <c r="Q5" s="67"/>
      <c r="R5" s="67"/>
      <c r="S5" s="67"/>
      <c r="T5" s="67"/>
      <c r="U5" s="67"/>
      <c r="V5" s="67"/>
      <c r="W5" s="67"/>
      <c r="X5" s="67"/>
      <c r="Y5" s="67"/>
      <c r="Z5" s="67"/>
      <c r="AA5" s="67"/>
      <c r="AB5" s="67"/>
      <c r="AC5" s="67"/>
      <c r="AD5" s="67"/>
      <c r="AE5" s="67"/>
    </row>
    <row r="6" spans="1:6" ht="11.25" customHeight="1">
      <c r="A6" s="33"/>
      <c r="B6" s="34"/>
      <c r="C6" s="35"/>
      <c r="D6" s="35"/>
      <c r="E6" s="33"/>
      <c r="F6" s="33"/>
    </row>
    <row r="7" spans="1:6" ht="29.25">
      <c r="A7" s="613" t="s">
        <v>141</v>
      </c>
      <c r="B7" s="613" t="s">
        <v>146</v>
      </c>
      <c r="C7" s="613" t="s">
        <v>152</v>
      </c>
      <c r="D7" s="610" t="s">
        <v>281</v>
      </c>
      <c r="E7" s="611"/>
      <c r="F7" s="82" t="s">
        <v>802</v>
      </c>
    </row>
    <row r="8" spans="1:6" ht="20.25" customHeight="1">
      <c r="A8" s="614"/>
      <c r="B8" s="614"/>
      <c r="C8" s="614"/>
      <c r="D8" s="36" t="s">
        <v>147</v>
      </c>
      <c r="E8" s="36" t="s">
        <v>149</v>
      </c>
      <c r="F8" s="36" t="s">
        <v>149</v>
      </c>
    </row>
    <row r="9" spans="1:6" ht="9.75">
      <c r="A9" s="615"/>
      <c r="B9" s="615"/>
      <c r="C9" s="615"/>
      <c r="D9" s="36" t="s">
        <v>148</v>
      </c>
      <c r="E9" s="36"/>
      <c r="F9" s="36"/>
    </row>
    <row r="10" spans="1:6" ht="9.75">
      <c r="A10" s="624"/>
      <c r="B10" s="626" t="s">
        <v>142</v>
      </c>
      <c r="C10" s="600" t="s">
        <v>282</v>
      </c>
      <c r="D10" s="221">
        <f>SUM(D12+D68+D130)</f>
        <v>3053898</v>
      </c>
      <c r="E10" s="620">
        <f>E12+E68+E130</f>
        <v>1204018</v>
      </c>
      <c r="F10" s="620">
        <f>F12+F68+F130</f>
        <v>1216711</v>
      </c>
    </row>
    <row r="11" spans="1:6" ht="9.75">
      <c r="A11" s="625"/>
      <c r="B11" s="627"/>
      <c r="C11" s="601"/>
      <c r="D11" s="221">
        <f>SUM(D13+D69+D131)</f>
        <v>1849880</v>
      </c>
      <c r="E11" s="621"/>
      <c r="F11" s="621"/>
    </row>
    <row r="12" spans="1:6" ht="9.75">
      <c r="A12" s="624" t="s">
        <v>283</v>
      </c>
      <c r="B12" s="626" t="s">
        <v>143</v>
      </c>
      <c r="C12" s="600" t="s">
        <v>284</v>
      </c>
      <c r="D12" s="221">
        <f>D14+D30+D50</f>
        <v>2307002</v>
      </c>
      <c r="E12" s="620">
        <f>E14+E30+E50</f>
        <v>516474</v>
      </c>
      <c r="F12" s="620">
        <f>F14+F30+F50</f>
        <v>341427</v>
      </c>
    </row>
    <row r="13" spans="1:6" ht="9.75">
      <c r="A13" s="625"/>
      <c r="B13" s="627"/>
      <c r="C13" s="601"/>
      <c r="D13" s="221">
        <f>D15+D31+D51</f>
        <v>1790528</v>
      </c>
      <c r="E13" s="621"/>
      <c r="F13" s="621"/>
    </row>
    <row r="14" spans="1:6" s="227" customFormat="1" ht="9">
      <c r="A14" s="628" t="s">
        <v>366</v>
      </c>
      <c r="B14" s="630" t="s">
        <v>671</v>
      </c>
      <c r="C14" s="618" t="s">
        <v>286</v>
      </c>
      <c r="D14" s="219">
        <f>SUM(D16+D18+D20+D22+D24+D26+D28)</f>
        <v>1858</v>
      </c>
      <c r="E14" s="622">
        <f>SUM(E16:E28)</f>
        <v>0</v>
      </c>
      <c r="F14" s="622">
        <f>SUM(F16:F28)</f>
        <v>1857</v>
      </c>
    </row>
    <row r="15" spans="1:6" s="227" customFormat="1" ht="9">
      <c r="A15" s="629"/>
      <c r="B15" s="631"/>
      <c r="C15" s="619"/>
      <c r="D15" s="219">
        <f>SUM(D17+D19+D21+D23+D25+D27+D29)</f>
        <v>1858</v>
      </c>
      <c r="E15" s="623"/>
      <c r="F15" s="623"/>
    </row>
    <row r="16" spans="1:6" ht="9.75">
      <c r="A16" s="624" t="s">
        <v>6</v>
      </c>
      <c r="B16" s="598" t="s">
        <v>106</v>
      </c>
      <c r="C16" s="600" t="s">
        <v>288</v>
      </c>
      <c r="D16" s="69"/>
      <c r="E16" s="602">
        <f>D16-D17</f>
        <v>0</v>
      </c>
      <c r="F16" s="594"/>
    </row>
    <row r="17" spans="1:6" ht="9.75">
      <c r="A17" s="625"/>
      <c r="B17" s="599"/>
      <c r="C17" s="601"/>
      <c r="D17" s="69"/>
      <c r="E17" s="603"/>
      <c r="F17" s="595"/>
    </row>
    <row r="18" spans="1:6" ht="9.75">
      <c r="A18" s="624" t="s">
        <v>290</v>
      </c>
      <c r="B18" s="598" t="s">
        <v>107</v>
      </c>
      <c r="C18" s="600" t="s">
        <v>289</v>
      </c>
      <c r="D18" s="69">
        <v>1858</v>
      </c>
      <c r="E18" s="602">
        <f>D18-D19</f>
        <v>0</v>
      </c>
      <c r="F18" s="594">
        <v>1857</v>
      </c>
    </row>
    <row r="19" spans="1:6" ht="9.75">
      <c r="A19" s="625"/>
      <c r="B19" s="599"/>
      <c r="C19" s="601"/>
      <c r="D19" s="69">
        <v>1858</v>
      </c>
      <c r="E19" s="603"/>
      <c r="F19" s="595"/>
    </row>
    <row r="20" spans="1:6" ht="9.75">
      <c r="A20" s="624" t="s">
        <v>292</v>
      </c>
      <c r="B20" s="598" t="s">
        <v>108</v>
      </c>
      <c r="C20" s="600" t="s">
        <v>291</v>
      </c>
      <c r="D20" s="69"/>
      <c r="E20" s="602">
        <f>D20-D21</f>
        <v>0</v>
      </c>
      <c r="F20" s="594"/>
    </row>
    <row r="21" spans="1:6" ht="9.75">
      <c r="A21" s="625"/>
      <c r="B21" s="599"/>
      <c r="C21" s="601"/>
      <c r="D21" s="69"/>
      <c r="E21" s="603"/>
      <c r="F21" s="595"/>
    </row>
    <row r="22" spans="1:6" ht="9.75">
      <c r="A22" s="624" t="s">
        <v>294</v>
      </c>
      <c r="B22" s="598" t="s">
        <v>109</v>
      </c>
      <c r="C22" s="600" t="s">
        <v>293</v>
      </c>
      <c r="D22" s="69"/>
      <c r="E22" s="602">
        <f>D22-D23</f>
        <v>0</v>
      </c>
      <c r="F22" s="594"/>
    </row>
    <row r="23" spans="1:6" ht="9.75">
      <c r="A23" s="625"/>
      <c r="B23" s="599"/>
      <c r="C23" s="601"/>
      <c r="D23" s="69"/>
      <c r="E23" s="603"/>
      <c r="F23" s="595"/>
    </row>
    <row r="24" spans="1:6" ht="9.75">
      <c r="A24" s="624" t="s">
        <v>296</v>
      </c>
      <c r="B24" s="598" t="s">
        <v>110</v>
      </c>
      <c r="C24" s="600" t="s">
        <v>295</v>
      </c>
      <c r="D24" s="69"/>
      <c r="E24" s="602">
        <f>D24-D25</f>
        <v>0</v>
      </c>
      <c r="F24" s="594"/>
    </row>
    <row r="25" spans="1:6" ht="9.75">
      <c r="A25" s="625"/>
      <c r="B25" s="599"/>
      <c r="C25" s="601"/>
      <c r="D25" s="69"/>
      <c r="E25" s="603"/>
      <c r="F25" s="595"/>
    </row>
    <row r="26" spans="1:6" ht="9.75">
      <c r="A26" s="624" t="s">
        <v>298</v>
      </c>
      <c r="B26" s="598" t="s">
        <v>111</v>
      </c>
      <c r="C26" s="600" t="s">
        <v>297</v>
      </c>
      <c r="D26" s="69"/>
      <c r="E26" s="602">
        <f>D26-D27</f>
        <v>0</v>
      </c>
      <c r="F26" s="594"/>
    </row>
    <row r="27" spans="1:6" ht="9.75">
      <c r="A27" s="625"/>
      <c r="B27" s="599"/>
      <c r="C27" s="601"/>
      <c r="D27" s="69"/>
      <c r="E27" s="603"/>
      <c r="F27" s="595"/>
    </row>
    <row r="28" spans="1:6" ht="9.75">
      <c r="A28" s="624" t="s">
        <v>300</v>
      </c>
      <c r="B28" s="598" t="s">
        <v>113</v>
      </c>
      <c r="C28" s="600" t="s">
        <v>299</v>
      </c>
      <c r="D28" s="69"/>
      <c r="E28" s="602">
        <f>D28-D29</f>
        <v>0</v>
      </c>
      <c r="F28" s="594"/>
    </row>
    <row r="29" spans="1:6" ht="9.75">
      <c r="A29" s="625"/>
      <c r="B29" s="599"/>
      <c r="C29" s="601"/>
      <c r="D29" s="69"/>
      <c r="E29" s="603"/>
      <c r="F29" s="595"/>
    </row>
    <row r="30" spans="1:6" s="227" customFormat="1" ht="9">
      <c r="A30" s="628" t="s">
        <v>438</v>
      </c>
      <c r="B30" s="630" t="s">
        <v>144</v>
      </c>
      <c r="C30" s="618" t="s">
        <v>301</v>
      </c>
      <c r="D30" s="219">
        <f>SUM(D32+D34+D36+D38+D40+D42+D44+D46+D48)</f>
        <v>2305144</v>
      </c>
      <c r="E30" s="622">
        <f>SUM(E32:E48)</f>
        <v>516474</v>
      </c>
      <c r="F30" s="622">
        <f>SUM(F32:F48)</f>
        <v>339570</v>
      </c>
    </row>
    <row r="31" spans="1:6" s="227" customFormat="1" ht="9">
      <c r="A31" s="629"/>
      <c r="B31" s="631"/>
      <c r="C31" s="619"/>
      <c r="D31" s="219">
        <f>SUM(D33+D35+D37+D39+D41+D43+D45+D47+D49)</f>
        <v>1788670</v>
      </c>
      <c r="E31" s="623"/>
      <c r="F31" s="623"/>
    </row>
    <row r="32" spans="1:6" ht="9.75">
      <c r="A32" s="624" t="s">
        <v>791</v>
      </c>
      <c r="B32" s="598" t="s">
        <v>114</v>
      </c>
      <c r="C32" s="600" t="s">
        <v>302</v>
      </c>
      <c r="D32" s="69">
        <v>29845</v>
      </c>
      <c r="E32" s="602">
        <f>D32-D33</f>
        <v>29845</v>
      </c>
      <c r="F32" s="594">
        <v>29845</v>
      </c>
    </row>
    <row r="33" spans="1:6" ht="9.75">
      <c r="A33" s="625"/>
      <c r="B33" s="599"/>
      <c r="C33" s="601"/>
      <c r="D33" s="69"/>
      <c r="E33" s="603"/>
      <c r="F33" s="595"/>
    </row>
    <row r="34" spans="1:6" ht="9.75">
      <c r="A34" s="596" t="s">
        <v>154</v>
      </c>
      <c r="B34" s="598" t="s">
        <v>115</v>
      </c>
      <c r="C34" s="600" t="s">
        <v>303</v>
      </c>
      <c r="D34" s="69">
        <v>750250</v>
      </c>
      <c r="E34" s="602">
        <f>D34-D35</f>
        <v>206317</v>
      </c>
      <c r="F34" s="594">
        <v>219348</v>
      </c>
    </row>
    <row r="35" spans="1:6" ht="9.75">
      <c r="A35" s="597"/>
      <c r="B35" s="599"/>
      <c r="C35" s="601"/>
      <c r="D35" s="69">
        <v>543933</v>
      </c>
      <c r="E35" s="603"/>
      <c r="F35" s="595"/>
    </row>
    <row r="36" spans="1:6" ht="9.75">
      <c r="A36" s="596" t="s">
        <v>330</v>
      </c>
      <c r="B36" s="598" t="s">
        <v>116</v>
      </c>
      <c r="C36" s="600" t="s">
        <v>304</v>
      </c>
      <c r="D36" s="69">
        <v>1274007</v>
      </c>
      <c r="E36" s="602">
        <f>D36-D37</f>
        <v>29270</v>
      </c>
      <c r="F36" s="594">
        <v>85871</v>
      </c>
    </row>
    <row r="37" spans="1:6" ht="9.75">
      <c r="A37" s="597"/>
      <c r="B37" s="599"/>
      <c r="C37" s="601"/>
      <c r="D37" s="69">
        <v>1244737</v>
      </c>
      <c r="E37" s="603"/>
      <c r="F37" s="595"/>
    </row>
    <row r="38" spans="1:6" ht="9.75">
      <c r="A38" s="596" t="s">
        <v>332</v>
      </c>
      <c r="B38" s="598" t="s">
        <v>117</v>
      </c>
      <c r="C38" s="600" t="s">
        <v>305</v>
      </c>
      <c r="D38" s="69"/>
      <c r="E38" s="602">
        <f>D38-D39</f>
        <v>0</v>
      </c>
      <c r="F38" s="594"/>
    </row>
    <row r="39" spans="1:6" ht="9.75">
      <c r="A39" s="597"/>
      <c r="B39" s="599"/>
      <c r="C39" s="601"/>
      <c r="D39" s="69"/>
      <c r="E39" s="603"/>
      <c r="F39" s="595"/>
    </row>
    <row r="40" spans="1:6" ht="9.75">
      <c r="A40" s="596" t="s">
        <v>334</v>
      </c>
      <c r="B40" s="598" t="s">
        <v>118</v>
      </c>
      <c r="C40" s="600" t="s">
        <v>306</v>
      </c>
      <c r="D40" s="69"/>
      <c r="E40" s="602">
        <f>D40-D41</f>
        <v>0</v>
      </c>
      <c r="F40" s="594"/>
    </row>
    <row r="41" spans="1:6" ht="9.75">
      <c r="A41" s="597"/>
      <c r="B41" s="599"/>
      <c r="C41" s="601"/>
      <c r="D41" s="69"/>
      <c r="E41" s="603"/>
      <c r="F41" s="595"/>
    </row>
    <row r="42" spans="1:6" ht="9.75">
      <c r="A42" s="596" t="s">
        <v>320</v>
      </c>
      <c r="B42" s="598" t="s">
        <v>119</v>
      </c>
      <c r="C42" s="600" t="s">
        <v>307</v>
      </c>
      <c r="D42" s="69"/>
      <c r="E42" s="602">
        <f>D42-D43</f>
        <v>0</v>
      </c>
      <c r="F42" s="594"/>
    </row>
    <row r="43" spans="1:6" ht="9.75">
      <c r="A43" s="597"/>
      <c r="B43" s="599"/>
      <c r="C43" s="601"/>
      <c r="D43" s="69"/>
      <c r="E43" s="603"/>
      <c r="F43" s="595"/>
    </row>
    <row r="44" spans="1:6" ht="9.75">
      <c r="A44" s="596" t="s">
        <v>322</v>
      </c>
      <c r="B44" s="598" t="s">
        <v>120</v>
      </c>
      <c r="C44" s="600" t="s">
        <v>308</v>
      </c>
      <c r="D44" s="69">
        <v>251042</v>
      </c>
      <c r="E44" s="602">
        <f>D44-D45</f>
        <v>251042</v>
      </c>
      <c r="F44" s="594">
        <v>4506</v>
      </c>
    </row>
    <row r="45" spans="1:6" ht="9.75">
      <c r="A45" s="597"/>
      <c r="B45" s="599"/>
      <c r="C45" s="601"/>
      <c r="D45" s="69"/>
      <c r="E45" s="603"/>
      <c r="F45" s="595"/>
    </row>
    <row r="46" spans="1:6" ht="9.75">
      <c r="A46" s="596" t="s">
        <v>155</v>
      </c>
      <c r="B46" s="598" t="s">
        <v>121</v>
      </c>
      <c r="C46" s="600" t="s">
        <v>309</v>
      </c>
      <c r="D46" s="69"/>
      <c r="E46" s="602">
        <f>D46-D47</f>
        <v>0</v>
      </c>
      <c r="F46" s="594"/>
    </row>
    <row r="47" spans="1:6" ht="9.75">
      <c r="A47" s="597"/>
      <c r="B47" s="599"/>
      <c r="C47" s="601"/>
      <c r="D47" s="69"/>
      <c r="E47" s="603"/>
      <c r="F47" s="595"/>
    </row>
    <row r="48" spans="1:6" ht="9.75">
      <c r="A48" s="596" t="s">
        <v>156</v>
      </c>
      <c r="B48" s="598" t="s">
        <v>122</v>
      </c>
      <c r="C48" s="600" t="s">
        <v>310</v>
      </c>
      <c r="D48" s="69"/>
      <c r="E48" s="602">
        <f>D48-D49</f>
        <v>0</v>
      </c>
      <c r="F48" s="594"/>
    </row>
    <row r="49" spans="1:6" ht="9.75">
      <c r="A49" s="597"/>
      <c r="B49" s="599"/>
      <c r="C49" s="601"/>
      <c r="D49" s="69"/>
      <c r="E49" s="603"/>
      <c r="F49" s="595"/>
    </row>
    <row r="50" spans="1:6" s="227" customFormat="1" ht="9">
      <c r="A50" s="628" t="s">
        <v>446</v>
      </c>
      <c r="B50" s="630" t="s">
        <v>123</v>
      </c>
      <c r="C50" s="618" t="s">
        <v>311</v>
      </c>
      <c r="D50" s="219">
        <f>SUM(D52+D54+D56+D58+D60+D62++D64+D66)</f>
        <v>0</v>
      </c>
      <c r="E50" s="622">
        <f>SUM(E52:E66)</f>
        <v>0</v>
      </c>
      <c r="F50" s="622">
        <f>SUM(F52:F66)</f>
        <v>0</v>
      </c>
    </row>
    <row r="51" spans="1:6" s="227" customFormat="1" ht="9">
      <c r="A51" s="629"/>
      <c r="B51" s="631"/>
      <c r="C51" s="619"/>
      <c r="D51" s="219">
        <f>SUM(D53+D55+D57+D59+D61+D63++D65+D67)</f>
        <v>0</v>
      </c>
      <c r="E51" s="623"/>
      <c r="F51" s="623"/>
    </row>
    <row r="52" spans="1:6" ht="9.75">
      <c r="A52" s="624" t="s">
        <v>792</v>
      </c>
      <c r="B52" s="598" t="s">
        <v>612</v>
      </c>
      <c r="C52" s="600" t="s">
        <v>312</v>
      </c>
      <c r="D52" s="69"/>
      <c r="E52" s="602">
        <f>D52-D53</f>
        <v>0</v>
      </c>
      <c r="F52" s="594"/>
    </row>
    <row r="53" spans="1:6" ht="9.75">
      <c r="A53" s="625"/>
      <c r="B53" s="599"/>
      <c r="C53" s="601"/>
      <c r="D53" s="69"/>
      <c r="E53" s="603"/>
      <c r="F53" s="595"/>
    </row>
    <row r="54" spans="1:6" ht="9.75">
      <c r="A54" s="596" t="s">
        <v>154</v>
      </c>
      <c r="B54" s="598" t="s">
        <v>7</v>
      </c>
      <c r="C54" s="600" t="s">
        <v>314</v>
      </c>
      <c r="D54" s="69"/>
      <c r="E54" s="602">
        <f>D54-D55</f>
        <v>0</v>
      </c>
      <c r="F54" s="594"/>
    </row>
    <row r="55" spans="1:6" ht="9.75">
      <c r="A55" s="597"/>
      <c r="B55" s="599"/>
      <c r="C55" s="601"/>
      <c r="D55" s="69"/>
      <c r="E55" s="603"/>
      <c r="F55" s="595"/>
    </row>
    <row r="56" spans="1:6" ht="9.75">
      <c r="A56" s="596" t="s">
        <v>330</v>
      </c>
      <c r="B56" s="598" t="s">
        <v>124</v>
      </c>
      <c r="C56" s="600" t="s">
        <v>315</v>
      </c>
      <c r="D56" s="69"/>
      <c r="E56" s="602">
        <f>D56-D57</f>
        <v>0</v>
      </c>
      <c r="F56" s="594"/>
    </row>
    <row r="57" spans="1:6" ht="9.75">
      <c r="A57" s="597"/>
      <c r="B57" s="599"/>
      <c r="C57" s="601"/>
      <c r="D57" s="69"/>
      <c r="E57" s="603"/>
      <c r="F57" s="595"/>
    </row>
    <row r="58" spans="1:6" ht="9.75">
      <c r="A58" s="596" t="s">
        <v>332</v>
      </c>
      <c r="B58" s="598" t="s">
        <v>125</v>
      </c>
      <c r="C58" s="600" t="s">
        <v>316</v>
      </c>
      <c r="D58" s="69"/>
      <c r="E58" s="602">
        <f>D58-D59</f>
        <v>0</v>
      </c>
      <c r="F58" s="594"/>
    </row>
    <row r="59" spans="1:6" ht="9.75">
      <c r="A59" s="597"/>
      <c r="B59" s="599"/>
      <c r="C59" s="601"/>
      <c r="D59" s="69"/>
      <c r="E59" s="603"/>
      <c r="F59" s="595"/>
    </row>
    <row r="60" spans="1:6" ht="9.75">
      <c r="A60" s="596" t="s">
        <v>334</v>
      </c>
      <c r="B60" s="598" t="s">
        <v>126</v>
      </c>
      <c r="C60" s="600" t="s">
        <v>317</v>
      </c>
      <c r="D60" s="69"/>
      <c r="E60" s="602">
        <f>D60-D61</f>
        <v>0</v>
      </c>
      <c r="F60" s="594"/>
    </row>
    <row r="61" spans="1:6" ht="9.75">
      <c r="A61" s="597"/>
      <c r="B61" s="599"/>
      <c r="C61" s="601"/>
      <c r="D61" s="69"/>
      <c r="E61" s="603"/>
      <c r="F61" s="595"/>
    </row>
    <row r="62" spans="1:6" ht="9.75">
      <c r="A62" s="596" t="s">
        <v>320</v>
      </c>
      <c r="B62" s="598" t="s">
        <v>511</v>
      </c>
      <c r="C62" s="600" t="s">
        <v>318</v>
      </c>
      <c r="D62" s="69"/>
      <c r="E62" s="602">
        <f>D62-D63</f>
        <v>0</v>
      </c>
      <c r="F62" s="594"/>
    </row>
    <row r="63" spans="1:6" ht="9.75">
      <c r="A63" s="597"/>
      <c r="B63" s="599"/>
      <c r="C63" s="601"/>
      <c r="D63" s="69"/>
      <c r="E63" s="603"/>
      <c r="F63" s="595"/>
    </row>
    <row r="64" spans="1:6" ht="9.75">
      <c r="A64" s="596" t="s">
        <v>322</v>
      </c>
      <c r="B64" s="598" t="s">
        <v>127</v>
      </c>
      <c r="C64" s="600" t="s">
        <v>319</v>
      </c>
      <c r="D64" s="69"/>
      <c r="E64" s="602">
        <f>D64-D65</f>
        <v>0</v>
      </c>
      <c r="F64" s="594"/>
    </row>
    <row r="65" spans="1:6" ht="9.75">
      <c r="A65" s="597"/>
      <c r="B65" s="599"/>
      <c r="C65" s="601"/>
      <c r="D65" s="69"/>
      <c r="E65" s="603"/>
      <c r="F65" s="595"/>
    </row>
    <row r="66" spans="1:6" ht="9.75">
      <c r="A66" s="596" t="s">
        <v>155</v>
      </c>
      <c r="B66" s="598" t="s">
        <v>128</v>
      </c>
      <c r="C66" s="600" t="s">
        <v>321</v>
      </c>
      <c r="D66" s="69"/>
      <c r="E66" s="602">
        <f>D66-D67</f>
        <v>0</v>
      </c>
      <c r="F66" s="594"/>
    </row>
    <row r="67" spans="1:6" ht="9.75">
      <c r="A67" s="597"/>
      <c r="B67" s="599"/>
      <c r="C67" s="601"/>
      <c r="D67" s="69"/>
      <c r="E67" s="603"/>
      <c r="F67" s="595"/>
    </row>
    <row r="68" spans="1:6" s="227" customFormat="1" ht="9">
      <c r="A68" s="628" t="s">
        <v>285</v>
      </c>
      <c r="B68" s="630" t="s">
        <v>145</v>
      </c>
      <c r="C68" s="618" t="s">
        <v>323</v>
      </c>
      <c r="D68" s="219">
        <f>D70+D84+D100+D118</f>
        <v>746882</v>
      </c>
      <c r="E68" s="622">
        <f>E70+E84+E100+E118</f>
        <v>687530</v>
      </c>
      <c r="F68" s="622">
        <f>F70+F84+F100+F118</f>
        <v>873962</v>
      </c>
    </row>
    <row r="69" spans="1:6" s="227" customFormat="1" ht="9">
      <c r="A69" s="629"/>
      <c r="B69" s="631"/>
      <c r="C69" s="619"/>
      <c r="D69" s="219">
        <f>D71+D85+D101+D119</f>
        <v>59352</v>
      </c>
      <c r="E69" s="623"/>
      <c r="F69" s="623"/>
    </row>
    <row r="70" spans="1:6" s="227" customFormat="1" ht="9">
      <c r="A70" s="628" t="s">
        <v>287</v>
      </c>
      <c r="B70" s="630" t="s">
        <v>793</v>
      </c>
      <c r="C70" s="618" t="s">
        <v>324</v>
      </c>
      <c r="D70" s="219">
        <f>SUM(D72+D74+D76+D78+D80+D82)</f>
        <v>153974</v>
      </c>
      <c r="E70" s="622">
        <f>SUM(E72:E82)</f>
        <v>153974</v>
      </c>
      <c r="F70" s="622">
        <f>SUM(F72:F82)</f>
        <v>161288</v>
      </c>
    </row>
    <row r="71" spans="1:6" s="227" customFormat="1" ht="9">
      <c r="A71" s="629"/>
      <c r="B71" s="631"/>
      <c r="C71" s="619"/>
      <c r="D71" s="219">
        <f>SUM(D73+D75+D77+D79+D81+D83)</f>
        <v>0</v>
      </c>
      <c r="E71" s="623"/>
      <c r="F71" s="623"/>
    </row>
    <row r="72" spans="1:6" ht="9.75">
      <c r="A72" s="624" t="s">
        <v>153</v>
      </c>
      <c r="B72" s="598" t="s">
        <v>129</v>
      </c>
      <c r="C72" s="600" t="s">
        <v>326</v>
      </c>
      <c r="D72" s="69">
        <v>103974</v>
      </c>
      <c r="E72" s="602">
        <f>D72-D73</f>
        <v>103974</v>
      </c>
      <c r="F72" s="594">
        <v>92038</v>
      </c>
    </row>
    <row r="73" spans="1:6" ht="9.75">
      <c r="A73" s="625"/>
      <c r="B73" s="599"/>
      <c r="C73" s="601"/>
      <c r="D73" s="69"/>
      <c r="E73" s="603"/>
      <c r="F73" s="595"/>
    </row>
    <row r="74" spans="1:6" ht="9.75">
      <c r="A74" s="596" t="s">
        <v>154</v>
      </c>
      <c r="B74" s="598" t="s">
        <v>8</v>
      </c>
      <c r="C74" s="600" t="s">
        <v>327</v>
      </c>
      <c r="D74" s="69">
        <v>50000</v>
      </c>
      <c r="E74" s="602">
        <f>D74-D75</f>
        <v>50000</v>
      </c>
      <c r="F74" s="594">
        <v>69250</v>
      </c>
    </row>
    <row r="75" spans="1:6" ht="9.75">
      <c r="A75" s="597"/>
      <c r="B75" s="599"/>
      <c r="C75" s="601"/>
      <c r="D75" s="69"/>
      <c r="E75" s="603"/>
      <c r="F75" s="595"/>
    </row>
    <row r="76" spans="1:6" ht="9.75">
      <c r="A76" s="596" t="s">
        <v>330</v>
      </c>
      <c r="B76" s="598" t="s">
        <v>130</v>
      </c>
      <c r="C76" s="600" t="s">
        <v>328</v>
      </c>
      <c r="D76" s="69"/>
      <c r="E76" s="602">
        <f>D76-D77</f>
        <v>0</v>
      </c>
      <c r="F76" s="594"/>
    </row>
    <row r="77" spans="1:6" ht="9.75">
      <c r="A77" s="597"/>
      <c r="B77" s="599"/>
      <c r="C77" s="601"/>
      <c r="D77" s="69"/>
      <c r="E77" s="603"/>
      <c r="F77" s="595"/>
    </row>
    <row r="78" spans="1:6" ht="9.75">
      <c r="A78" s="596" t="s">
        <v>332</v>
      </c>
      <c r="B78" s="598" t="s">
        <v>131</v>
      </c>
      <c r="C78" s="600" t="s">
        <v>329</v>
      </c>
      <c r="D78" s="69"/>
      <c r="E78" s="602">
        <f>D78-D79</f>
        <v>0</v>
      </c>
      <c r="F78" s="594"/>
    </row>
    <row r="79" spans="1:6" ht="9.75">
      <c r="A79" s="597"/>
      <c r="B79" s="599"/>
      <c r="C79" s="601"/>
      <c r="D79" s="69"/>
      <c r="E79" s="603"/>
      <c r="F79" s="595"/>
    </row>
    <row r="80" spans="1:6" ht="9.75">
      <c r="A80" s="596" t="s">
        <v>334</v>
      </c>
      <c r="B80" s="598" t="s">
        <v>132</v>
      </c>
      <c r="C80" s="600" t="s">
        <v>331</v>
      </c>
      <c r="D80" s="69"/>
      <c r="E80" s="602">
        <f>D80-D81</f>
        <v>0</v>
      </c>
      <c r="F80" s="594"/>
    </row>
    <row r="81" spans="1:6" ht="9.75">
      <c r="A81" s="597"/>
      <c r="B81" s="599"/>
      <c r="C81" s="601"/>
      <c r="D81" s="69"/>
      <c r="E81" s="603"/>
      <c r="F81" s="595"/>
    </row>
    <row r="82" spans="1:6" ht="9.75">
      <c r="A82" s="596" t="s">
        <v>320</v>
      </c>
      <c r="B82" s="598" t="s">
        <v>512</v>
      </c>
      <c r="C82" s="600" t="s">
        <v>333</v>
      </c>
      <c r="D82" s="69"/>
      <c r="E82" s="602">
        <f>D82-D83</f>
        <v>0</v>
      </c>
      <c r="F82" s="594"/>
    </row>
    <row r="83" spans="1:6" ht="9.75">
      <c r="A83" s="597"/>
      <c r="B83" s="599"/>
      <c r="C83" s="601"/>
      <c r="D83" s="69"/>
      <c r="E83" s="603"/>
      <c r="F83" s="595"/>
    </row>
    <row r="84" spans="1:6" s="227" customFormat="1" ht="9">
      <c r="A84" s="628" t="s">
        <v>462</v>
      </c>
      <c r="B84" s="630" t="s">
        <v>794</v>
      </c>
      <c r="C84" s="618" t="s">
        <v>335</v>
      </c>
      <c r="D84" s="219">
        <f>SUM(D86+D88+D90+D92+D94+D96+D98)</f>
        <v>0</v>
      </c>
      <c r="E84" s="622">
        <f>SUM(E86:E98)</f>
        <v>0</v>
      </c>
      <c r="F84" s="622">
        <f>SUM(F86:F98)</f>
        <v>0</v>
      </c>
    </row>
    <row r="85" spans="1:6" s="227" customFormat="1" ht="9">
      <c r="A85" s="629"/>
      <c r="B85" s="631"/>
      <c r="C85" s="619"/>
      <c r="D85" s="219">
        <f>SUM(D87+D89+D91+D93+D95+D97+D99)</f>
        <v>0</v>
      </c>
      <c r="E85" s="623"/>
      <c r="F85" s="623"/>
    </row>
    <row r="86" spans="1:6" ht="9.75">
      <c r="A86" s="624" t="s">
        <v>795</v>
      </c>
      <c r="B86" s="598" t="s">
        <v>513</v>
      </c>
      <c r="C86" s="600" t="s">
        <v>336</v>
      </c>
      <c r="D86" s="69"/>
      <c r="E86" s="602">
        <f>D86-D87</f>
        <v>0</v>
      </c>
      <c r="F86" s="594"/>
    </row>
    <row r="87" spans="1:6" ht="9.75">
      <c r="A87" s="625"/>
      <c r="B87" s="599"/>
      <c r="C87" s="601"/>
      <c r="D87" s="69"/>
      <c r="E87" s="603"/>
      <c r="F87" s="595"/>
    </row>
    <row r="88" spans="1:6" ht="9.75">
      <c r="A88" s="596" t="s">
        <v>154</v>
      </c>
      <c r="B88" s="598" t="s">
        <v>796</v>
      </c>
      <c r="C88" s="600" t="s">
        <v>337</v>
      </c>
      <c r="D88" s="69"/>
      <c r="E88" s="602"/>
      <c r="F88" s="594"/>
    </row>
    <row r="89" spans="1:6" ht="9.75">
      <c r="A89" s="597"/>
      <c r="B89" s="599"/>
      <c r="C89" s="601"/>
      <c r="D89" s="69"/>
      <c r="E89" s="603"/>
      <c r="F89" s="595"/>
    </row>
    <row r="90" spans="1:6" ht="9.75">
      <c r="A90" s="596" t="s">
        <v>330</v>
      </c>
      <c r="B90" s="598" t="s">
        <v>613</v>
      </c>
      <c r="C90" s="600" t="s">
        <v>338</v>
      </c>
      <c r="D90" s="69"/>
      <c r="E90" s="602">
        <f>D90-D91</f>
        <v>0</v>
      </c>
      <c r="F90" s="594"/>
    </row>
    <row r="91" spans="1:6" ht="9.75">
      <c r="A91" s="597"/>
      <c r="B91" s="599"/>
      <c r="C91" s="601"/>
      <c r="D91" s="69"/>
      <c r="E91" s="603"/>
      <c r="F91" s="595"/>
    </row>
    <row r="92" spans="1:6" ht="9.75">
      <c r="A92" s="596" t="s">
        <v>332</v>
      </c>
      <c r="B92" s="598" t="s">
        <v>133</v>
      </c>
      <c r="C92" s="600" t="s">
        <v>339</v>
      </c>
      <c r="D92" s="69"/>
      <c r="E92" s="602">
        <f>D92-D93</f>
        <v>0</v>
      </c>
      <c r="F92" s="594"/>
    </row>
    <row r="93" spans="1:6" ht="9.75">
      <c r="A93" s="597"/>
      <c r="B93" s="599"/>
      <c r="C93" s="601"/>
      <c r="D93" s="69"/>
      <c r="E93" s="603"/>
      <c r="F93" s="595"/>
    </row>
    <row r="94" spans="1:6" ht="9.75">
      <c r="A94" s="596" t="s">
        <v>334</v>
      </c>
      <c r="B94" s="598" t="s">
        <v>134</v>
      </c>
      <c r="C94" s="600" t="s">
        <v>340</v>
      </c>
      <c r="D94" s="69"/>
      <c r="E94" s="602">
        <f>D94-D95</f>
        <v>0</v>
      </c>
      <c r="F94" s="594"/>
    </row>
    <row r="95" spans="1:6" ht="9.75">
      <c r="A95" s="597"/>
      <c r="B95" s="599"/>
      <c r="C95" s="601"/>
      <c r="D95" s="69"/>
      <c r="E95" s="603"/>
      <c r="F95" s="595"/>
    </row>
    <row r="96" spans="1:6" ht="9.75">
      <c r="A96" s="596" t="s">
        <v>320</v>
      </c>
      <c r="B96" s="598" t="s">
        <v>135</v>
      </c>
      <c r="C96" s="600" t="s">
        <v>341</v>
      </c>
      <c r="D96" s="69"/>
      <c r="E96" s="602">
        <f>D96-D97</f>
        <v>0</v>
      </c>
      <c r="F96" s="594"/>
    </row>
    <row r="97" spans="1:6" ht="9.75">
      <c r="A97" s="597"/>
      <c r="B97" s="599"/>
      <c r="C97" s="601"/>
      <c r="D97" s="69"/>
      <c r="E97" s="603"/>
      <c r="F97" s="595"/>
    </row>
    <row r="98" spans="1:6" ht="9.75">
      <c r="A98" s="596" t="s">
        <v>322</v>
      </c>
      <c r="B98" s="598" t="s">
        <v>136</v>
      </c>
      <c r="C98" s="600" t="s">
        <v>342</v>
      </c>
      <c r="D98" s="69"/>
      <c r="E98" s="602">
        <f>D98-D99</f>
        <v>0</v>
      </c>
      <c r="F98" s="594"/>
    </row>
    <row r="99" spans="1:6" ht="9.75">
      <c r="A99" s="597"/>
      <c r="B99" s="599"/>
      <c r="C99" s="601"/>
      <c r="D99" s="69"/>
      <c r="E99" s="603"/>
      <c r="F99" s="595"/>
    </row>
    <row r="100" spans="1:6" s="227" customFormat="1" ht="9">
      <c r="A100" s="628" t="s">
        <v>313</v>
      </c>
      <c r="B100" s="630" t="s">
        <v>797</v>
      </c>
      <c r="C100" s="618" t="s">
        <v>343</v>
      </c>
      <c r="D100" s="219">
        <f>SUM(D102+D104+D106+D108+D110+D112+D114+D116)</f>
        <v>563098</v>
      </c>
      <c r="E100" s="622">
        <f>SUM(E102:E116)</f>
        <v>503746</v>
      </c>
      <c r="F100" s="622">
        <f>SUM(F102:F116)</f>
        <v>412519</v>
      </c>
    </row>
    <row r="101" spans="1:6" s="227" customFormat="1" ht="9">
      <c r="A101" s="629"/>
      <c r="B101" s="631"/>
      <c r="C101" s="619"/>
      <c r="D101" s="219">
        <f>SUM(D103+D105+D107+D109+D111+D113+D115+D117)</f>
        <v>59352</v>
      </c>
      <c r="E101" s="623"/>
      <c r="F101" s="623"/>
    </row>
    <row r="102" spans="1:6" ht="9.75">
      <c r="A102" s="624" t="s">
        <v>192</v>
      </c>
      <c r="B102" s="598" t="s">
        <v>513</v>
      </c>
      <c r="C102" s="600" t="s">
        <v>344</v>
      </c>
      <c r="D102" s="69">
        <v>485593</v>
      </c>
      <c r="E102" s="602">
        <f>D102-D103</f>
        <v>426241</v>
      </c>
      <c r="F102" s="594">
        <v>305877</v>
      </c>
    </row>
    <row r="103" spans="1:6" ht="9.75">
      <c r="A103" s="625"/>
      <c r="B103" s="599"/>
      <c r="C103" s="601"/>
      <c r="D103" s="69">
        <v>59352</v>
      </c>
      <c r="E103" s="603"/>
      <c r="F103" s="595"/>
    </row>
    <row r="104" spans="1:6" ht="9.75">
      <c r="A104" s="596" t="s">
        <v>154</v>
      </c>
      <c r="B104" s="598" t="s">
        <v>796</v>
      </c>
      <c r="C104" s="600" t="s">
        <v>345</v>
      </c>
      <c r="D104" s="69"/>
      <c r="E104" s="602"/>
      <c r="F104" s="594"/>
    </row>
    <row r="105" spans="1:6" ht="9.75">
      <c r="A105" s="597"/>
      <c r="B105" s="599"/>
      <c r="C105" s="601"/>
      <c r="D105" s="69"/>
      <c r="E105" s="603"/>
      <c r="F105" s="595"/>
    </row>
    <row r="106" spans="1:6" ht="9.75">
      <c r="A106" s="596" t="s">
        <v>330</v>
      </c>
      <c r="B106" s="598" t="s">
        <v>613</v>
      </c>
      <c r="C106" s="600" t="s">
        <v>346</v>
      </c>
      <c r="D106" s="69"/>
      <c r="E106" s="602">
        <f>D106-D107</f>
        <v>0</v>
      </c>
      <c r="F106" s="594"/>
    </row>
    <row r="107" spans="1:6" ht="9.75">
      <c r="A107" s="597"/>
      <c r="B107" s="599"/>
      <c r="C107" s="601"/>
      <c r="D107" s="69"/>
      <c r="E107" s="603"/>
      <c r="F107" s="595"/>
    </row>
    <row r="108" spans="1:6" ht="9.75">
      <c r="A108" s="596" t="s">
        <v>332</v>
      </c>
      <c r="B108" s="598" t="s">
        <v>133</v>
      </c>
      <c r="C108" s="600" t="s">
        <v>347</v>
      </c>
      <c r="D108" s="69"/>
      <c r="E108" s="602">
        <f>D108-D109</f>
        <v>0</v>
      </c>
      <c r="F108" s="594"/>
    </row>
    <row r="109" spans="1:6" ht="9.75">
      <c r="A109" s="597"/>
      <c r="B109" s="599"/>
      <c r="C109" s="601"/>
      <c r="D109" s="69"/>
      <c r="E109" s="603"/>
      <c r="F109" s="595"/>
    </row>
    <row r="110" spans="1:6" ht="9.75">
      <c r="A110" s="596" t="s">
        <v>334</v>
      </c>
      <c r="B110" s="598" t="s">
        <v>134</v>
      </c>
      <c r="C110" s="600" t="s">
        <v>348</v>
      </c>
      <c r="D110" s="69"/>
      <c r="E110" s="602">
        <f>D110-D111</f>
        <v>0</v>
      </c>
      <c r="F110" s="594"/>
    </row>
    <row r="111" spans="1:6" ht="9.75">
      <c r="A111" s="597"/>
      <c r="B111" s="599"/>
      <c r="C111" s="601"/>
      <c r="D111" s="69"/>
      <c r="E111" s="603"/>
      <c r="F111" s="595"/>
    </row>
    <row r="112" spans="1:6" ht="9.75">
      <c r="A112" s="596" t="s">
        <v>320</v>
      </c>
      <c r="B112" s="598" t="s">
        <v>614</v>
      </c>
      <c r="C112" s="600" t="s">
        <v>349</v>
      </c>
      <c r="D112" s="69"/>
      <c r="E112" s="602">
        <f>D112-D113</f>
        <v>0</v>
      </c>
      <c r="F112" s="594"/>
    </row>
    <row r="113" spans="1:6" ht="9.75">
      <c r="A113" s="597"/>
      <c r="B113" s="599"/>
      <c r="C113" s="601"/>
      <c r="D113" s="69"/>
      <c r="E113" s="603"/>
      <c r="F113" s="595"/>
    </row>
    <row r="114" spans="1:6" ht="9.75">
      <c r="A114" s="596" t="s">
        <v>322</v>
      </c>
      <c r="B114" s="598" t="s">
        <v>9</v>
      </c>
      <c r="C114" s="600" t="s">
        <v>350</v>
      </c>
      <c r="D114" s="69"/>
      <c r="E114" s="602">
        <f>D114-D115</f>
        <v>0</v>
      </c>
      <c r="F114" s="594">
        <v>473</v>
      </c>
    </row>
    <row r="115" spans="1:6" ht="9.75">
      <c r="A115" s="597"/>
      <c r="B115" s="599"/>
      <c r="C115" s="601"/>
      <c r="D115" s="69"/>
      <c r="E115" s="603"/>
      <c r="F115" s="595"/>
    </row>
    <row r="116" spans="1:6" ht="9.75">
      <c r="A116" s="596" t="s">
        <v>155</v>
      </c>
      <c r="B116" s="598" t="s">
        <v>135</v>
      </c>
      <c r="C116" s="600" t="s">
        <v>351</v>
      </c>
      <c r="D116" s="69">
        <v>77505</v>
      </c>
      <c r="E116" s="602">
        <f>D116-D117</f>
        <v>77505</v>
      </c>
      <c r="F116" s="594">
        <v>106169</v>
      </c>
    </row>
    <row r="117" spans="1:6" ht="9.75">
      <c r="A117" s="597"/>
      <c r="B117" s="599"/>
      <c r="C117" s="601"/>
      <c r="D117" s="69"/>
      <c r="E117" s="603"/>
      <c r="F117" s="595"/>
    </row>
    <row r="118" spans="1:6" s="227" customFormat="1" ht="9">
      <c r="A118" s="628" t="s">
        <v>484</v>
      </c>
      <c r="B118" s="630" t="s">
        <v>798</v>
      </c>
      <c r="C118" s="618" t="s">
        <v>353</v>
      </c>
      <c r="D118" s="219">
        <f>SUM(D120+D122+D124+D126+D128)</f>
        <v>29810</v>
      </c>
      <c r="E118" s="622">
        <f>SUM(E120:E128)</f>
        <v>29810</v>
      </c>
      <c r="F118" s="622">
        <f>SUM(F120:F128)</f>
        <v>300155</v>
      </c>
    </row>
    <row r="119" spans="1:6" s="227" customFormat="1" ht="9">
      <c r="A119" s="629"/>
      <c r="B119" s="631"/>
      <c r="C119" s="619"/>
      <c r="D119" s="219">
        <f>SUM(D121+D123+D125+D127+D129)</f>
        <v>0</v>
      </c>
      <c r="E119" s="623"/>
      <c r="F119" s="623"/>
    </row>
    <row r="120" spans="1:6" ht="9.75">
      <c r="A120" s="624" t="s">
        <v>799</v>
      </c>
      <c r="B120" s="598" t="s">
        <v>138</v>
      </c>
      <c r="C120" s="600" t="s">
        <v>354</v>
      </c>
      <c r="D120" s="69">
        <v>5490</v>
      </c>
      <c r="E120" s="602">
        <f>D120-D121</f>
        <v>5490</v>
      </c>
      <c r="F120" s="594">
        <v>3030</v>
      </c>
    </row>
    <row r="121" spans="1:6" ht="9.75">
      <c r="A121" s="625"/>
      <c r="B121" s="599"/>
      <c r="C121" s="601"/>
      <c r="D121" s="69"/>
      <c r="E121" s="603"/>
      <c r="F121" s="595"/>
    </row>
    <row r="122" spans="1:6" ht="9.75">
      <c r="A122" s="596" t="s">
        <v>154</v>
      </c>
      <c r="B122" s="598" t="s">
        <v>137</v>
      </c>
      <c r="C122" s="600" t="s">
        <v>355</v>
      </c>
      <c r="D122" s="69">
        <v>24320</v>
      </c>
      <c r="E122" s="602">
        <f>D122-D123</f>
        <v>24320</v>
      </c>
      <c r="F122" s="594">
        <v>297125</v>
      </c>
    </row>
    <row r="123" spans="1:6" ht="9.75">
      <c r="A123" s="597"/>
      <c r="B123" s="599"/>
      <c r="C123" s="601"/>
      <c r="D123" s="69"/>
      <c r="E123" s="603"/>
      <c r="F123" s="595"/>
    </row>
    <row r="124" spans="1:6" ht="9.75">
      <c r="A124" s="596" t="s">
        <v>330</v>
      </c>
      <c r="B124" s="598" t="s">
        <v>514</v>
      </c>
      <c r="C124" s="600" t="s">
        <v>356</v>
      </c>
      <c r="D124" s="69"/>
      <c r="E124" s="602">
        <f>D124-D125</f>
        <v>0</v>
      </c>
      <c r="F124" s="594"/>
    </row>
    <row r="125" spans="1:6" ht="9.75">
      <c r="A125" s="597"/>
      <c r="B125" s="599"/>
      <c r="C125" s="601"/>
      <c r="D125" s="69"/>
      <c r="E125" s="603"/>
      <c r="F125" s="595"/>
    </row>
    <row r="126" spans="1:6" ht="9.75">
      <c r="A126" s="596" t="s">
        <v>332</v>
      </c>
      <c r="B126" s="598" t="s">
        <v>139</v>
      </c>
      <c r="C126" s="600" t="s">
        <v>357</v>
      </c>
      <c r="D126" s="69"/>
      <c r="E126" s="602">
        <f>D126-D127</f>
        <v>0</v>
      </c>
      <c r="F126" s="594"/>
    </row>
    <row r="127" spans="1:6" ht="9.75">
      <c r="A127" s="597"/>
      <c r="B127" s="599"/>
      <c r="C127" s="601"/>
      <c r="D127" s="69"/>
      <c r="E127" s="603"/>
      <c r="F127" s="595"/>
    </row>
    <row r="128" spans="1:6" ht="9.75">
      <c r="A128" s="596" t="s">
        <v>334</v>
      </c>
      <c r="B128" s="598" t="s">
        <v>140</v>
      </c>
      <c r="C128" s="600" t="s">
        <v>358</v>
      </c>
      <c r="D128" s="69"/>
      <c r="E128" s="602">
        <f>D128-D129</f>
        <v>0</v>
      </c>
      <c r="F128" s="594"/>
    </row>
    <row r="129" spans="1:6" ht="9.75">
      <c r="A129" s="597"/>
      <c r="B129" s="599"/>
      <c r="C129" s="601"/>
      <c r="D129" s="69"/>
      <c r="E129" s="603"/>
      <c r="F129" s="595"/>
    </row>
    <row r="130" spans="1:6" ht="9.75">
      <c r="A130" s="624" t="s">
        <v>325</v>
      </c>
      <c r="B130" s="626" t="s">
        <v>800</v>
      </c>
      <c r="C130" s="600" t="s">
        <v>359</v>
      </c>
      <c r="D130" s="221">
        <f>SUM(D132+D134+D136+D138)</f>
        <v>14</v>
      </c>
      <c r="E130" s="620">
        <f>SUM(E132:E138)</f>
        <v>14</v>
      </c>
      <c r="F130" s="620">
        <f>SUM(F132:F138)</f>
        <v>1322</v>
      </c>
    </row>
    <row r="131" spans="1:6" ht="9.75">
      <c r="A131" s="625"/>
      <c r="B131" s="627"/>
      <c r="C131" s="601"/>
      <c r="D131" s="221">
        <f>SUM(D133+D135+D137+D139)</f>
        <v>0</v>
      </c>
      <c r="E131" s="621"/>
      <c r="F131" s="621"/>
    </row>
    <row r="132" spans="1:6" ht="9.75">
      <c r="A132" s="624" t="s">
        <v>801</v>
      </c>
      <c r="B132" s="598" t="s">
        <v>10</v>
      </c>
      <c r="C132" s="600" t="s">
        <v>361</v>
      </c>
      <c r="D132" s="69">
        <v>14</v>
      </c>
      <c r="E132" s="602">
        <f>D132-D133</f>
        <v>14</v>
      </c>
      <c r="F132" s="594">
        <v>1322</v>
      </c>
    </row>
    <row r="133" spans="1:6" ht="9.75">
      <c r="A133" s="625"/>
      <c r="B133" s="599"/>
      <c r="C133" s="601"/>
      <c r="D133" s="69"/>
      <c r="E133" s="603"/>
      <c r="F133" s="595"/>
    </row>
    <row r="134" spans="1:6" ht="9.75">
      <c r="A134" s="600" t="s">
        <v>154</v>
      </c>
      <c r="B134" s="598" t="s">
        <v>11</v>
      </c>
      <c r="C134" s="600" t="s">
        <v>362</v>
      </c>
      <c r="D134" s="69"/>
      <c r="E134" s="602">
        <f>D134-D135</f>
        <v>0</v>
      </c>
      <c r="F134" s="594"/>
    </row>
    <row r="135" spans="1:6" ht="9.75">
      <c r="A135" s="601"/>
      <c r="B135" s="599"/>
      <c r="C135" s="601"/>
      <c r="D135" s="69"/>
      <c r="E135" s="603"/>
      <c r="F135" s="595"/>
    </row>
    <row r="136" spans="1:6" ht="9.75">
      <c r="A136" s="600" t="s">
        <v>330</v>
      </c>
      <c r="B136" s="598" t="s">
        <v>12</v>
      </c>
      <c r="C136" s="600" t="s">
        <v>363</v>
      </c>
      <c r="D136" s="69"/>
      <c r="E136" s="602">
        <f>D136-D137</f>
        <v>0</v>
      </c>
      <c r="F136" s="594"/>
    </row>
    <row r="137" spans="1:6" ht="9.75">
      <c r="A137" s="601"/>
      <c r="B137" s="599"/>
      <c r="C137" s="601"/>
      <c r="D137" s="69"/>
      <c r="E137" s="603"/>
      <c r="F137" s="595"/>
    </row>
    <row r="138" spans="1:6" ht="9.75">
      <c r="A138" s="600" t="s">
        <v>332</v>
      </c>
      <c r="B138" s="598" t="s">
        <v>13</v>
      </c>
      <c r="C138" s="600" t="s">
        <v>364</v>
      </c>
      <c r="D138" s="69"/>
      <c r="E138" s="602">
        <f>D138-D139</f>
        <v>0</v>
      </c>
      <c r="F138" s="594"/>
    </row>
    <row r="139" spans="1:6" ht="9.75">
      <c r="A139" s="601"/>
      <c r="B139" s="599"/>
      <c r="C139" s="601"/>
      <c r="D139" s="69"/>
      <c r="E139" s="603"/>
      <c r="F139" s="595"/>
    </row>
    <row r="140" spans="4:6" ht="9.75">
      <c r="D140" s="39"/>
      <c r="E140" s="39"/>
      <c r="F140" s="39"/>
    </row>
    <row r="141" spans="4:6" ht="9.75">
      <c r="D141" s="39"/>
      <c r="E141" s="39"/>
      <c r="F141" s="39"/>
    </row>
    <row r="142" spans="4:6" ht="9.75">
      <c r="D142" s="39"/>
      <c r="E142" s="39"/>
      <c r="F142" s="39"/>
    </row>
    <row r="143" spans="4:6" ht="9.75">
      <c r="D143" s="39"/>
      <c r="E143" s="39"/>
      <c r="F143" s="39"/>
    </row>
    <row r="144" spans="4:6" ht="9.75">
      <c r="D144" s="39"/>
      <c r="E144" s="39"/>
      <c r="F144" s="39"/>
    </row>
    <row r="145" spans="4:6" ht="9.75">
      <c r="D145" s="39"/>
      <c r="E145" s="39"/>
      <c r="F145" s="39"/>
    </row>
    <row r="146" spans="4:6" ht="9.75">
      <c r="D146" s="39"/>
      <c r="E146" s="39"/>
      <c r="F146" s="39"/>
    </row>
    <row r="147" spans="4:6" ht="9.75">
      <c r="D147" s="39"/>
      <c r="E147" s="39"/>
      <c r="F147" s="39"/>
    </row>
    <row r="148" spans="4:6" ht="9.75">
      <c r="D148" s="39"/>
      <c r="E148" s="39"/>
      <c r="F148" s="39"/>
    </row>
    <row r="149" spans="4:6" ht="9.75">
      <c r="D149" s="39"/>
      <c r="E149" s="39"/>
      <c r="F149" s="39"/>
    </row>
    <row r="150" spans="4:6" ht="9.75">
      <c r="D150" s="39"/>
      <c r="E150" s="39"/>
      <c r="F150" s="39"/>
    </row>
    <row r="151" spans="4:6" ht="9.75">
      <c r="D151" s="39"/>
      <c r="E151" s="39"/>
      <c r="F151" s="39"/>
    </row>
    <row r="152" spans="4:6" ht="9.75">
      <c r="D152" s="39"/>
      <c r="E152" s="39"/>
      <c r="F152" s="39"/>
    </row>
    <row r="153" spans="4:6" ht="9.75">
      <c r="D153" s="39"/>
      <c r="E153" s="39"/>
      <c r="F153" s="39"/>
    </row>
    <row r="154" spans="4:6" ht="9.75">
      <c r="D154" s="39"/>
      <c r="E154" s="39"/>
      <c r="F154" s="39"/>
    </row>
    <row r="155" spans="4:6" ht="9.75">
      <c r="D155" s="39"/>
      <c r="E155" s="39"/>
      <c r="F155" s="39"/>
    </row>
    <row r="156" spans="4:6" ht="9.75">
      <c r="D156" s="39"/>
      <c r="E156" s="39"/>
      <c r="F156" s="39"/>
    </row>
    <row r="157" spans="4:6" ht="9.75">
      <c r="D157" s="39"/>
      <c r="E157" s="39"/>
      <c r="F157" s="39"/>
    </row>
    <row r="158" spans="4:6" ht="9.75">
      <c r="D158" s="39"/>
      <c r="E158" s="39"/>
      <c r="F158" s="39"/>
    </row>
    <row r="159" spans="4:6" ht="9.75">
      <c r="D159" s="39"/>
      <c r="E159" s="39"/>
      <c r="F159" s="39"/>
    </row>
    <row r="160" spans="4:6" ht="9.75">
      <c r="D160" s="39"/>
      <c r="E160" s="39"/>
      <c r="F160" s="39"/>
    </row>
    <row r="161" spans="4:6" ht="9.75">
      <c r="D161" s="39"/>
      <c r="E161" s="39"/>
      <c r="F161" s="39"/>
    </row>
    <row r="162" spans="4:6" ht="9.75">
      <c r="D162" s="39"/>
      <c r="E162" s="39"/>
      <c r="F162" s="39"/>
    </row>
    <row r="163" spans="4:6" ht="9.75">
      <c r="D163" s="39"/>
      <c r="E163" s="39"/>
      <c r="F163" s="39"/>
    </row>
    <row r="164" spans="4:6" ht="9.75">
      <c r="D164" s="39"/>
      <c r="E164" s="39"/>
      <c r="F164" s="39"/>
    </row>
    <row r="165" spans="4:6" ht="9.75">
      <c r="D165" s="39"/>
      <c r="E165" s="39"/>
      <c r="F165" s="39"/>
    </row>
    <row r="166" spans="4:6" ht="9.75">
      <c r="D166" s="39"/>
      <c r="E166" s="39"/>
      <c r="F166" s="39"/>
    </row>
    <row r="167" spans="4:6" ht="9.75">
      <c r="D167" s="39"/>
      <c r="E167" s="39"/>
      <c r="F167" s="39"/>
    </row>
    <row r="168" spans="4:6" ht="9.75">
      <c r="D168" s="39"/>
      <c r="E168" s="39"/>
      <c r="F168" s="39"/>
    </row>
    <row r="169" spans="4:6" ht="9.75">
      <c r="D169" s="39"/>
      <c r="E169" s="39"/>
      <c r="F169" s="39"/>
    </row>
    <row r="170" spans="4:6" ht="9.75">
      <c r="D170" s="39"/>
      <c r="E170" s="39"/>
      <c r="F170" s="39"/>
    </row>
    <row r="171" spans="4:6" ht="9.75">
      <c r="D171" s="39"/>
      <c r="E171" s="39"/>
      <c r="F171" s="39"/>
    </row>
    <row r="172" spans="4:6" ht="9.75">
      <c r="D172" s="39"/>
      <c r="E172" s="39"/>
      <c r="F172" s="39"/>
    </row>
    <row r="173" spans="4:6" ht="9.75">
      <c r="D173" s="39"/>
      <c r="E173" s="39"/>
      <c r="F173" s="39"/>
    </row>
    <row r="174" spans="4:6" ht="9.75">
      <c r="D174" s="39"/>
      <c r="E174" s="39"/>
      <c r="F174" s="39"/>
    </row>
    <row r="175" spans="4:6" ht="9.75">
      <c r="D175" s="39"/>
      <c r="E175" s="39"/>
      <c r="F175" s="39"/>
    </row>
    <row r="176" spans="4:6" ht="9.75">
      <c r="D176" s="39"/>
      <c r="E176" s="39"/>
      <c r="F176" s="39"/>
    </row>
    <row r="177" spans="4:6" ht="9.75">
      <c r="D177" s="39"/>
      <c r="E177" s="39"/>
      <c r="F177" s="39"/>
    </row>
    <row r="178" spans="4:6" ht="9.75">
      <c r="D178" s="39"/>
      <c r="E178" s="39"/>
      <c r="F178" s="39"/>
    </row>
    <row r="179" spans="4:6" ht="9.75">
      <c r="D179" s="39"/>
      <c r="E179" s="39"/>
      <c r="F179" s="39"/>
    </row>
    <row r="180" spans="4:6" ht="9.75">
      <c r="D180" s="39"/>
      <c r="E180" s="39"/>
      <c r="F180" s="39"/>
    </row>
    <row r="181" spans="4:6" ht="9.75">
      <c r="D181" s="39"/>
      <c r="E181" s="39"/>
      <c r="F181" s="39"/>
    </row>
    <row r="182" spans="4:6" ht="9.75">
      <c r="D182" s="39"/>
      <c r="E182" s="39"/>
      <c r="F182" s="39"/>
    </row>
    <row r="183" spans="4:6" ht="9.75">
      <c r="D183" s="39"/>
      <c r="E183" s="39"/>
      <c r="F183" s="39"/>
    </row>
    <row r="184" spans="4:6" ht="9.75">
      <c r="D184" s="39"/>
      <c r="E184" s="39"/>
      <c r="F184" s="39"/>
    </row>
    <row r="185" spans="4:6" ht="9.75">
      <c r="D185" s="39"/>
      <c r="E185" s="39"/>
      <c r="F185" s="39"/>
    </row>
    <row r="186" spans="4:6" ht="9.75">
      <c r="D186" s="39"/>
      <c r="E186" s="39"/>
      <c r="F186" s="39"/>
    </row>
    <row r="187" spans="4:6" ht="9.75">
      <c r="D187" s="39"/>
      <c r="E187" s="39"/>
      <c r="F187" s="39"/>
    </row>
    <row r="188" spans="4:6" ht="9.75">
      <c r="D188" s="39"/>
      <c r="E188" s="39"/>
      <c r="F188" s="39"/>
    </row>
    <row r="189" spans="4:6" ht="9.75">
      <c r="D189" s="39"/>
      <c r="E189" s="39"/>
      <c r="F189" s="39"/>
    </row>
    <row r="190" spans="4:6" ht="9.75">
      <c r="D190" s="39"/>
      <c r="E190" s="39"/>
      <c r="F190" s="39"/>
    </row>
    <row r="191" spans="4:6" ht="9.75">
      <c r="D191" s="39"/>
      <c r="E191" s="39"/>
      <c r="F191" s="39"/>
    </row>
    <row r="192" spans="4:6" ht="9.75">
      <c r="D192" s="39"/>
      <c r="E192" s="39"/>
      <c r="F192" s="39"/>
    </row>
    <row r="193" spans="4:6" ht="9.75">
      <c r="D193" s="39"/>
      <c r="E193" s="39"/>
      <c r="F193" s="39"/>
    </row>
    <row r="194" spans="4:6" ht="9.75">
      <c r="D194" s="39"/>
      <c r="E194" s="39"/>
      <c r="F194" s="39"/>
    </row>
    <row r="195" spans="4:6" ht="9.75">
      <c r="D195" s="39"/>
      <c r="E195" s="39"/>
      <c r="F195" s="39"/>
    </row>
    <row r="196" spans="4:6" ht="9.75">
      <c r="D196" s="39"/>
      <c r="E196" s="39"/>
      <c r="F196" s="39"/>
    </row>
    <row r="197" spans="4:6" ht="9.75">
      <c r="D197" s="39"/>
      <c r="E197" s="39"/>
      <c r="F197" s="39"/>
    </row>
    <row r="198" spans="4:6" ht="9.75">
      <c r="D198" s="39"/>
      <c r="E198" s="39"/>
      <c r="F198" s="39"/>
    </row>
    <row r="199" spans="4:6" ht="9.75">
      <c r="D199" s="39"/>
      <c r="E199" s="39"/>
      <c r="F199" s="39"/>
    </row>
    <row r="200" spans="4:6" ht="9.75">
      <c r="D200" s="39"/>
      <c r="E200" s="39"/>
      <c r="F200" s="39"/>
    </row>
    <row r="201" spans="4:6" ht="9.75">
      <c r="D201" s="39"/>
      <c r="E201" s="39"/>
      <c r="F201" s="39"/>
    </row>
    <row r="202" spans="4:6" ht="9.75">
      <c r="D202" s="39"/>
      <c r="E202" s="39"/>
      <c r="F202" s="39"/>
    </row>
    <row r="203" spans="4:6" ht="9.75">
      <c r="D203" s="39"/>
      <c r="E203" s="39"/>
      <c r="F203" s="39"/>
    </row>
    <row r="204" spans="4:6" ht="9.75">
      <c r="D204" s="39"/>
      <c r="E204" s="39"/>
      <c r="F204" s="39"/>
    </row>
    <row r="205" spans="4:6" ht="9.75">
      <c r="D205" s="39"/>
      <c r="E205" s="39"/>
      <c r="F205" s="39"/>
    </row>
    <row r="206" spans="4:6" ht="9.75">
      <c r="D206" s="39"/>
      <c r="E206" s="39"/>
      <c r="F206" s="39"/>
    </row>
    <row r="207" spans="4:6" ht="9.75">
      <c r="D207" s="39"/>
      <c r="E207" s="39"/>
      <c r="F207" s="39"/>
    </row>
    <row r="208" spans="4:6" ht="9.75">
      <c r="D208" s="39"/>
      <c r="E208" s="39"/>
      <c r="F208" s="39"/>
    </row>
    <row r="209" spans="4:6" ht="9.75">
      <c r="D209" s="39"/>
      <c r="E209" s="39"/>
      <c r="F209" s="39"/>
    </row>
    <row r="210" spans="4:6" ht="9.75">
      <c r="D210" s="39"/>
      <c r="E210" s="39"/>
      <c r="F210" s="39"/>
    </row>
    <row r="211" spans="4:6" ht="9.75">
      <c r="D211" s="39"/>
      <c r="E211" s="39"/>
      <c r="F211" s="39"/>
    </row>
    <row r="212" spans="4:6" ht="9.75">
      <c r="D212" s="39"/>
      <c r="E212" s="39"/>
      <c r="F212" s="39"/>
    </row>
    <row r="213" spans="4:6" ht="9.75">
      <c r="D213" s="39"/>
      <c r="E213" s="39"/>
      <c r="F213" s="39"/>
    </row>
    <row r="214" spans="4:6" ht="9.75">
      <c r="D214" s="39"/>
      <c r="E214" s="39"/>
      <c r="F214" s="39"/>
    </row>
    <row r="215" spans="4:6" ht="9.75">
      <c r="D215" s="39"/>
      <c r="E215" s="39"/>
      <c r="F215" s="39"/>
    </row>
    <row r="216" spans="4:6" ht="9.75">
      <c r="D216" s="39"/>
      <c r="E216" s="39"/>
      <c r="F216" s="39"/>
    </row>
    <row r="217" spans="4:6" ht="9.75">
      <c r="D217" s="39"/>
      <c r="E217" s="39"/>
      <c r="F217" s="39"/>
    </row>
    <row r="218" spans="4:6" ht="9.75">
      <c r="D218" s="39"/>
      <c r="E218" s="39"/>
      <c r="F218" s="39"/>
    </row>
    <row r="219" spans="4:6" ht="9.75">
      <c r="D219" s="39"/>
      <c r="E219" s="39"/>
      <c r="F219" s="39"/>
    </row>
    <row r="220" spans="4:6" ht="9.75">
      <c r="D220" s="39"/>
      <c r="E220" s="39"/>
      <c r="F220" s="39"/>
    </row>
    <row r="221" spans="4:6" ht="9.75">
      <c r="D221" s="39"/>
      <c r="E221" s="39"/>
      <c r="F221" s="39"/>
    </row>
    <row r="222" spans="4:6" ht="9.75">
      <c r="D222" s="39"/>
      <c r="E222" s="39"/>
      <c r="F222" s="39"/>
    </row>
    <row r="223" spans="4:6" ht="9.75">
      <c r="D223" s="39"/>
      <c r="E223" s="39"/>
      <c r="F223" s="39"/>
    </row>
    <row r="224" spans="4:6" ht="9.75">
      <c r="D224" s="39"/>
      <c r="E224" s="39"/>
      <c r="F224" s="39"/>
    </row>
    <row r="225" spans="4:6" ht="9.75">
      <c r="D225" s="39"/>
      <c r="E225" s="39"/>
      <c r="F225" s="39"/>
    </row>
    <row r="226" spans="4:6" ht="9.75">
      <c r="D226" s="39"/>
      <c r="E226" s="39"/>
      <c r="F226" s="39"/>
    </row>
    <row r="227" spans="4:6" ht="9.75">
      <c r="D227" s="39"/>
      <c r="E227" s="39"/>
      <c r="F227" s="39"/>
    </row>
    <row r="228" spans="4:6" ht="9.75">
      <c r="D228" s="39"/>
      <c r="E228" s="39"/>
      <c r="F228" s="39"/>
    </row>
    <row r="229" spans="4:6" ht="9.75">
      <c r="D229" s="39"/>
      <c r="E229" s="39"/>
      <c r="F229" s="39"/>
    </row>
    <row r="230" spans="4:6" ht="9.75">
      <c r="D230" s="39"/>
      <c r="E230" s="39"/>
      <c r="F230" s="39"/>
    </row>
    <row r="231" spans="4:6" ht="9.75">
      <c r="D231" s="39"/>
      <c r="E231" s="39"/>
      <c r="F231" s="39"/>
    </row>
    <row r="232" spans="4:6" ht="9.75">
      <c r="D232" s="39"/>
      <c r="E232" s="39"/>
      <c r="F232" s="39"/>
    </row>
    <row r="233" spans="4:6" ht="9.75">
      <c r="D233" s="39"/>
      <c r="E233" s="39"/>
      <c r="F233" s="39"/>
    </row>
    <row r="234" spans="4:6" ht="9.75">
      <c r="D234" s="39"/>
      <c r="E234" s="39"/>
      <c r="F234" s="39"/>
    </row>
    <row r="235" spans="4:6" ht="9.75">
      <c r="D235" s="39"/>
      <c r="E235" s="39"/>
      <c r="F235" s="39"/>
    </row>
    <row r="236" spans="4:6" ht="9.75">
      <c r="D236" s="39"/>
      <c r="E236" s="39"/>
      <c r="F236" s="39"/>
    </row>
    <row r="237" spans="4:6" ht="9.75">
      <c r="D237" s="39"/>
      <c r="E237" s="39"/>
      <c r="F237" s="39"/>
    </row>
    <row r="238" spans="4:6" ht="9.75">
      <c r="D238" s="39"/>
      <c r="E238" s="39"/>
      <c r="F238" s="39"/>
    </row>
    <row r="239" spans="4:6" ht="9.75">
      <c r="D239" s="39"/>
      <c r="E239" s="39"/>
      <c r="F239" s="39"/>
    </row>
    <row r="240" spans="4:6" ht="9.75">
      <c r="D240" s="39"/>
      <c r="E240" s="39"/>
      <c r="F240" s="39"/>
    </row>
    <row r="241" spans="4:6" ht="9.75">
      <c r="D241" s="39"/>
      <c r="E241" s="39"/>
      <c r="F241" s="39"/>
    </row>
    <row r="242" spans="4:6" ht="9.75">
      <c r="D242" s="39"/>
      <c r="E242" s="39"/>
      <c r="F242" s="39"/>
    </row>
    <row r="243" spans="4:6" ht="9.75">
      <c r="D243" s="39"/>
      <c r="E243" s="39"/>
      <c r="F243" s="39"/>
    </row>
    <row r="244" spans="4:6" ht="9.75">
      <c r="D244" s="39"/>
      <c r="E244" s="39"/>
      <c r="F244" s="39"/>
    </row>
    <row r="245" spans="4:6" ht="9.75">
      <c r="D245" s="39"/>
      <c r="E245" s="39"/>
      <c r="F245" s="39"/>
    </row>
    <row r="246" spans="4:6" ht="9.75">
      <c r="D246" s="39"/>
      <c r="E246" s="39"/>
      <c r="F246" s="39"/>
    </row>
    <row r="247" spans="4:6" ht="9.75">
      <c r="D247" s="39"/>
      <c r="E247" s="39"/>
      <c r="F247" s="39"/>
    </row>
    <row r="248" spans="4:6" ht="9.75">
      <c r="D248" s="39"/>
      <c r="E248" s="39"/>
      <c r="F248" s="39"/>
    </row>
    <row r="249" spans="4:6" ht="9.75">
      <c r="D249" s="39"/>
      <c r="E249" s="39"/>
      <c r="F249" s="39"/>
    </row>
    <row r="250" spans="4:6" ht="9.75">
      <c r="D250" s="39"/>
      <c r="E250" s="39"/>
      <c r="F250" s="39"/>
    </row>
    <row r="251" spans="4:6" ht="9.75">
      <c r="D251" s="39"/>
      <c r="E251" s="39"/>
      <c r="F251" s="39"/>
    </row>
    <row r="252" spans="4:6" ht="9.75">
      <c r="D252" s="39"/>
      <c r="E252" s="39"/>
      <c r="F252" s="39"/>
    </row>
    <row r="253" spans="4:6" ht="9.75">
      <c r="D253" s="39"/>
      <c r="E253" s="39"/>
      <c r="F253" s="39"/>
    </row>
    <row r="254" spans="4:6" ht="9.75">
      <c r="D254" s="39"/>
      <c r="E254" s="39"/>
      <c r="F254" s="39"/>
    </row>
    <row r="255" spans="4:6" ht="9.75">
      <c r="D255" s="39"/>
      <c r="E255" s="39"/>
      <c r="F255" s="39"/>
    </row>
    <row r="256" spans="4:6" ht="9.75">
      <c r="D256" s="39"/>
      <c r="E256" s="39"/>
      <c r="F256" s="39"/>
    </row>
    <row r="257" spans="4:6" ht="9.75">
      <c r="D257" s="39"/>
      <c r="E257" s="39"/>
      <c r="F257" s="39"/>
    </row>
    <row r="258" spans="4:6" ht="9.75">
      <c r="D258" s="39"/>
      <c r="E258" s="39"/>
      <c r="F258" s="39"/>
    </row>
    <row r="259" spans="4:6" ht="9.75">
      <c r="D259" s="39"/>
      <c r="E259" s="39"/>
      <c r="F259" s="39"/>
    </row>
    <row r="260" spans="4:6" ht="9.75">
      <c r="D260" s="39"/>
      <c r="E260" s="39"/>
      <c r="F260" s="39"/>
    </row>
    <row r="261" spans="4:6" ht="9.75">
      <c r="D261" s="39"/>
      <c r="E261" s="39"/>
      <c r="F261" s="39"/>
    </row>
    <row r="262" spans="4:6" ht="9.75">
      <c r="D262" s="39"/>
      <c r="E262" s="39"/>
      <c r="F262" s="39"/>
    </row>
    <row r="263" spans="4:6" ht="9.75">
      <c r="D263" s="39"/>
      <c r="E263" s="39"/>
      <c r="F263" s="39"/>
    </row>
    <row r="264" spans="4:6" ht="9.75">
      <c r="D264" s="39"/>
      <c r="E264" s="39"/>
      <c r="F264" s="39"/>
    </row>
    <row r="265" spans="4:6" ht="9.75">
      <c r="D265" s="39"/>
      <c r="E265" s="39"/>
      <c r="F265" s="39"/>
    </row>
    <row r="266" spans="4:6" ht="9.75">
      <c r="D266" s="39"/>
      <c r="E266" s="39"/>
      <c r="F266" s="39"/>
    </row>
    <row r="267" spans="4:6" ht="9.75">
      <c r="D267" s="39"/>
      <c r="E267" s="39"/>
      <c r="F267" s="39"/>
    </row>
    <row r="268" spans="4:6" ht="9.75">
      <c r="D268" s="39"/>
      <c r="E268" s="39"/>
      <c r="F268" s="39"/>
    </row>
    <row r="269" spans="4:6" ht="9.75">
      <c r="D269" s="39"/>
      <c r="E269" s="39"/>
      <c r="F269" s="39"/>
    </row>
    <row r="270" spans="4:6" ht="9.75">
      <c r="D270" s="39"/>
      <c r="E270" s="39"/>
      <c r="F270" s="39"/>
    </row>
    <row r="271" spans="4:6" ht="9.75">
      <c r="D271" s="39"/>
      <c r="E271" s="39"/>
      <c r="F271" s="39"/>
    </row>
    <row r="272" spans="4:6" ht="9.75">
      <c r="D272" s="39"/>
      <c r="E272" s="39"/>
      <c r="F272" s="39"/>
    </row>
    <row r="273" spans="4:6" ht="9.75">
      <c r="D273" s="39"/>
      <c r="E273" s="39"/>
      <c r="F273" s="39"/>
    </row>
    <row r="274" spans="4:6" ht="9.75">
      <c r="D274" s="39"/>
      <c r="E274" s="39"/>
      <c r="F274" s="39"/>
    </row>
    <row r="275" spans="4:6" ht="9.75">
      <c r="D275" s="39"/>
      <c r="E275" s="39"/>
      <c r="F275" s="39"/>
    </row>
    <row r="276" spans="4:6" ht="9.75">
      <c r="D276" s="39"/>
      <c r="E276" s="39"/>
      <c r="F276" s="39"/>
    </row>
    <row r="277" spans="4:6" ht="9.75">
      <c r="D277" s="39"/>
      <c r="E277" s="39"/>
      <c r="F277" s="39"/>
    </row>
    <row r="278" spans="4:6" ht="9.75">
      <c r="D278" s="39"/>
      <c r="E278" s="39"/>
      <c r="F278" s="39"/>
    </row>
    <row r="279" spans="4:6" ht="9.75">
      <c r="D279" s="39"/>
      <c r="E279" s="39"/>
      <c r="F279" s="39"/>
    </row>
    <row r="280" spans="4:6" ht="9.75">
      <c r="D280" s="39"/>
      <c r="E280" s="39"/>
      <c r="F280" s="39"/>
    </row>
    <row r="281" spans="4:6" ht="9.75">
      <c r="D281" s="39"/>
      <c r="E281" s="39"/>
      <c r="F281" s="39"/>
    </row>
    <row r="282" spans="4:6" ht="9.75">
      <c r="D282" s="39"/>
      <c r="E282" s="39"/>
      <c r="F282" s="39"/>
    </row>
    <row r="283" spans="4:6" ht="9.75">
      <c r="D283" s="39"/>
      <c r="E283" s="39"/>
      <c r="F283" s="39"/>
    </row>
    <row r="284" spans="4:6" ht="9.75">
      <c r="D284" s="39"/>
      <c r="E284" s="39"/>
      <c r="F284" s="39"/>
    </row>
    <row r="285" spans="4:6" ht="9.75">
      <c r="D285" s="39"/>
      <c r="E285" s="39"/>
      <c r="F285" s="39"/>
    </row>
    <row r="286" spans="4:6" ht="9.75">
      <c r="D286" s="39"/>
      <c r="E286" s="39"/>
      <c r="F286" s="39"/>
    </row>
    <row r="287" spans="4:6" ht="9.75">
      <c r="D287" s="39"/>
      <c r="E287" s="39"/>
      <c r="F287" s="39"/>
    </row>
    <row r="288" spans="4:6" ht="9.75">
      <c r="D288" s="39"/>
      <c r="E288" s="39"/>
      <c r="F288" s="39"/>
    </row>
    <row r="289" spans="4:6" ht="9.75">
      <c r="D289" s="39"/>
      <c r="E289" s="39"/>
      <c r="F289" s="39"/>
    </row>
    <row r="290" spans="4:6" ht="9.75">
      <c r="D290" s="39"/>
      <c r="E290" s="39"/>
      <c r="F290" s="39"/>
    </row>
    <row r="291" spans="4:6" ht="9.75">
      <c r="D291" s="39"/>
      <c r="E291" s="39"/>
      <c r="F291" s="39"/>
    </row>
    <row r="292" spans="4:6" ht="9.75">
      <c r="D292" s="39"/>
      <c r="E292" s="39"/>
      <c r="F292" s="39"/>
    </row>
    <row r="293" spans="4:6" ht="9.75">
      <c r="D293" s="39"/>
      <c r="E293" s="39"/>
      <c r="F293" s="39"/>
    </row>
    <row r="294" spans="4:6" ht="9.75">
      <c r="D294" s="39"/>
      <c r="E294" s="39"/>
      <c r="F294" s="39"/>
    </row>
    <row r="295" spans="4:6" ht="9.75">
      <c r="D295" s="39"/>
      <c r="E295" s="39"/>
      <c r="F295" s="39"/>
    </row>
    <row r="296" spans="4:6" ht="9.75">
      <c r="D296" s="39"/>
      <c r="E296" s="39"/>
      <c r="F296" s="39"/>
    </row>
    <row r="297" spans="4:6" ht="9.75">
      <c r="D297" s="39"/>
      <c r="E297" s="39"/>
      <c r="F297" s="39"/>
    </row>
    <row r="298" spans="4:6" ht="9.75">
      <c r="D298" s="39"/>
      <c r="E298" s="39"/>
      <c r="F298" s="39"/>
    </row>
    <row r="299" spans="4:6" ht="9.75">
      <c r="D299" s="39"/>
      <c r="E299" s="39"/>
      <c r="F299" s="39"/>
    </row>
    <row r="300" spans="4:6" ht="9.75">
      <c r="D300" s="39"/>
      <c r="E300" s="39"/>
      <c r="F300" s="39"/>
    </row>
    <row r="301" spans="4:6" ht="9.75">
      <c r="D301" s="39"/>
      <c r="E301" s="39"/>
      <c r="F301" s="39"/>
    </row>
    <row r="302" spans="4:6" ht="9.75">
      <c r="D302" s="39"/>
      <c r="E302" s="39"/>
      <c r="F302" s="39"/>
    </row>
    <row r="303" spans="4:6" ht="9.75">
      <c r="D303" s="39"/>
      <c r="E303" s="39"/>
      <c r="F303" s="39"/>
    </row>
    <row r="304" spans="4:6" ht="9.75">
      <c r="D304" s="39"/>
      <c r="E304" s="39"/>
      <c r="F304" s="39"/>
    </row>
    <row r="305" spans="4:6" ht="9.75">
      <c r="D305" s="39"/>
      <c r="E305" s="39"/>
      <c r="F305" s="39"/>
    </row>
    <row r="306" spans="4:6" ht="9.75">
      <c r="D306" s="39"/>
      <c r="E306" s="39"/>
      <c r="F306" s="39"/>
    </row>
    <row r="307" spans="4:6" ht="9.75">
      <c r="D307" s="39"/>
      <c r="E307" s="39"/>
      <c r="F307" s="39"/>
    </row>
    <row r="308" spans="4:6" ht="9.75">
      <c r="D308" s="39"/>
      <c r="E308" s="39"/>
      <c r="F308" s="39"/>
    </row>
    <row r="309" spans="4:6" ht="9.75">
      <c r="D309" s="39"/>
      <c r="E309" s="39"/>
      <c r="F309" s="39"/>
    </row>
    <row r="310" spans="4:6" ht="9.75">
      <c r="D310" s="39"/>
      <c r="E310" s="39"/>
      <c r="F310" s="39"/>
    </row>
    <row r="311" spans="4:6" ht="9.75">
      <c r="D311" s="39"/>
      <c r="E311" s="39"/>
      <c r="F311" s="39"/>
    </row>
    <row r="312" spans="4:6" ht="9.75">
      <c r="D312" s="39"/>
      <c r="E312" s="39"/>
      <c r="F312" s="39"/>
    </row>
    <row r="313" spans="4:6" ht="9.75">
      <c r="D313" s="39"/>
      <c r="E313" s="39"/>
      <c r="F313" s="39"/>
    </row>
    <row r="314" spans="4:6" ht="9.75">
      <c r="D314" s="39"/>
      <c r="E314" s="39"/>
      <c r="F314" s="39"/>
    </row>
    <row r="315" spans="4:6" ht="9.75">
      <c r="D315" s="39"/>
      <c r="E315" s="39"/>
      <c r="F315" s="39"/>
    </row>
    <row r="316" spans="4:6" ht="9.75">
      <c r="D316" s="39"/>
      <c r="E316" s="39"/>
      <c r="F316" s="39"/>
    </row>
    <row r="317" spans="4:6" ht="9.75">
      <c r="D317" s="39"/>
      <c r="E317" s="39"/>
      <c r="F317" s="39"/>
    </row>
    <row r="318" spans="4:6" ht="9.75">
      <c r="D318" s="39"/>
      <c r="E318" s="39"/>
      <c r="F318" s="39"/>
    </row>
    <row r="319" spans="4:6" ht="9.75">
      <c r="D319" s="39"/>
      <c r="E319" s="39"/>
      <c r="F319" s="39"/>
    </row>
    <row r="320" spans="4:6" ht="9.75">
      <c r="D320" s="39"/>
      <c r="E320" s="39"/>
      <c r="F320" s="39"/>
    </row>
    <row r="321" spans="4:6" ht="9.75">
      <c r="D321" s="39"/>
      <c r="E321" s="39"/>
      <c r="F321" s="39"/>
    </row>
    <row r="322" spans="4:6" ht="9.75">
      <c r="D322" s="39"/>
      <c r="E322" s="39"/>
      <c r="F322" s="39"/>
    </row>
    <row r="323" spans="4:6" ht="9.75">
      <c r="D323" s="39"/>
      <c r="E323" s="39"/>
      <c r="F323" s="39"/>
    </row>
    <row r="324" spans="4:6" ht="9.75">
      <c r="D324" s="39"/>
      <c r="E324" s="39"/>
      <c r="F324" s="39"/>
    </row>
    <row r="325" spans="4:6" ht="9.75">
      <c r="D325" s="39"/>
      <c r="E325" s="39"/>
      <c r="F325" s="39"/>
    </row>
    <row r="326" spans="4:6" ht="9.75">
      <c r="D326" s="39"/>
      <c r="E326" s="39"/>
      <c r="F326" s="39"/>
    </row>
    <row r="327" spans="4:6" ht="9.75">
      <c r="D327" s="39"/>
      <c r="E327" s="39"/>
      <c r="F327" s="39"/>
    </row>
    <row r="328" spans="4:6" ht="9.75">
      <c r="D328" s="39"/>
      <c r="E328" s="39"/>
      <c r="F328" s="39"/>
    </row>
    <row r="329" spans="4:6" ht="9.75">
      <c r="D329" s="39"/>
      <c r="E329" s="39"/>
      <c r="F329" s="39"/>
    </row>
    <row r="330" spans="4:6" ht="9.75">
      <c r="D330" s="39"/>
      <c r="E330" s="39"/>
      <c r="F330" s="39"/>
    </row>
    <row r="331" spans="4:6" ht="9.75">
      <c r="D331" s="39"/>
      <c r="E331" s="39"/>
      <c r="F331" s="39"/>
    </row>
    <row r="332" spans="4:6" ht="9.75">
      <c r="D332" s="39"/>
      <c r="E332" s="39"/>
      <c r="F332" s="39"/>
    </row>
    <row r="333" spans="4:6" ht="9.75">
      <c r="D333" s="39"/>
      <c r="E333" s="39"/>
      <c r="F333" s="39"/>
    </row>
    <row r="334" spans="4:6" ht="9.75">
      <c r="D334" s="39"/>
      <c r="E334" s="39"/>
      <c r="F334" s="39"/>
    </row>
    <row r="335" spans="4:6" ht="9.75">
      <c r="D335" s="39"/>
      <c r="E335" s="39"/>
      <c r="F335" s="39"/>
    </row>
    <row r="336" spans="4:6" ht="9.75">
      <c r="D336" s="39"/>
      <c r="E336" s="39"/>
      <c r="F336" s="39"/>
    </row>
    <row r="337" spans="4:6" ht="9.75">
      <c r="D337" s="39"/>
      <c r="E337" s="39"/>
      <c r="F337" s="39"/>
    </row>
    <row r="338" spans="4:6" ht="9.75">
      <c r="D338" s="39"/>
      <c r="E338" s="39"/>
      <c r="F338" s="39"/>
    </row>
    <row r="339" spans="4:6" ht="9.75">
      <c r="D339" s="39"/>
      <c r="E339" s="39"/>
      <c r="F339" s="39"/>
    </row>
    <row r="340" spans="4:6" ht="9.75">
      <c r="D340" s="39"/>
      <c r="E340" s="39"/>
      <c r="F340" s="39"/>
    </row>
    <row r="341" spans="4:6" ht="9.75">
      <c r="D341" s="39"/>
      <c r="E341" s="39"/>
      <c r="F341" s="39"/>
    </row>
    <row r="342" spans="4:6" ht="9.75">
      <c r="D342" s="39"/>
      <c r="E342" s="39"/>
      <c r="F342" s="39"/>
    </row>
    <row r="343" spans="4:6" ht="9.75">
      <c r="D343" s="39"/>
      <c r="E343" s="39"/>
      <c r="F343" s="39"/>
    </row>
    <row r="344" spans="4:6" ht="9.75">
      <c r="D344" s="39"/>
      <c r="E344" s="39"/>
      <c r="F344" s="39"/>
    </row>
    <row r="345" spans="4:6" ht="9.75">
      <c r="D345" s="39"/>
      <c r="E345" s="39"/>
      <c r="F345" s="39"/>
    </row>
    <row r="346" spans="4:6" ht="9.75">
      <c r="D346" s="39"/>
      <c r="E346" s="39"/>
      <c r="F346" s="39"/>
    </row>
    <row r="347" spans="4:6" ht="9.75">
      <c r="D347" s="39"/>
      <c r="E347" s="39"/>
      <c r="F347" s="39"/>
    </row>
    <row r="348" spans="4:6" ht="9.75">
      <c r="D348" s="39"/>
      <c r="E348" s="39"/>
      <c r="F348" s="39"/>
    </row>
    <row r="349" spans="4:6" ht="9.75">
      <c r="D349" s="39"/>
      <c r="E349" s="39"/>
      <c r="F349" s="39"/>
    </row>
    <row r="350" spans="4:6" ht="9.75">
      <c r="D350" s="39"/>
      <c r="E350" s="39"/>
      <c r="F350" s="39"/>
    </row>
    <row r="351" spans="4:6" ht="9.75">
      <c r="D351" s="39"/>
      <c r="E351" s="39"/>
      <c r="F351" s="39"/>
    </row>
    <row r="352" spans="4:6" ht="9.75">
      <c r="D352" s="39"/>
      <c r="E352" s="39"/>
      <c r="F352" s="39"/>
    </row>
    <row r="353" spans="4:6" ht="9.75">
      <c r="D353" s="39"/>
      <c r="E353" s="39"/>
      <c r="F353" s="39"/>
    </row>
    <row r="354" spans="4:6" ht="9.75">
      <c r="D354" s="39"/>
      <c r="E354" s="39"/>
      <c r="F354" s="39"/>
    </row>
    <row r="355" spans="4:6" ht="9.75">
      <c r="D355" s="39"/>
      <c r="E355" s="39"/>
      <c r="F355" s="39"/>
    </row>
    <row r="356" spans="4:6" ht="9.75">
      <c r="D356" s="39"/>
      <c r="E356" s="39"/>
      <c r="F356" s="39"/>
    </row>
    <row r="357" spans="4:6" ht="9.75">
      <c r="D357" s="39"/>
      <c r="E357" s="39"/>
      <c r="F357" s="39"/>
    </row>
    <row r="358" spans="4:6" ht="9.75">
      <c r="D358" s="39"/>
      <c r="E358" s="39"/>
      <c r="F358" s="39"/>
    </row>
    <row r="359" spans="4:6" ht="9.75">
      <c r="D359" s="39"/>
      <c r="E359" s="39"/>
      <c r="F359" s="39"/>
    </row>
    <row r="360" spans="4:6" ht="9.75">
      <c r="D360" s="39"/>
      <c r="E360" s="39"/>
      <c r="F360" s="39"/>
    </row>
    <row r="361" spans="4:6" ht="9.75">
      <c r="D361" s="39"/>
      <c r="E361" s="39"/>
      <c r="F361" s="39"/>
    </row>
    <row r="362" spans="4:6" ht="9.75">
      <c r="D362" s="39"/>
      <c r="E362" s="39"/>
      <c r="F362" s="39"/>
    </row>
    <row r="363" spans="4:6" ht="9.75">
      <c r="D363" s="39"/>
      <c r="E363" s="39"/>
      <c r="F363" s="39"/>
    </row>
    <row r="364" spans="4:6" ht="9.75">
      <c r="D364" s="39"/>
      <c r="E364" s="39"/>
      <c r="F364" s="39"/>
    </row>
    <row r="365" spans="4:6" ht="9.75">
      <c r="D365" s="39"/>
      <c r="E365" s="39"/>
      <c r="F365" s="39"/>
    </row>
    <row r="366" spans="4:6" ht="9.75">
      <c r="D366" s="39"/>
      <c r="E366" s="39"/>
      <c r="F366" s="39"/>
    </row>
    <row r="367" spans="4:6" ht="9.75">
      <c r="D367" s="39"/>
      <c r="E367" s="39"/>
      <c r="F367" s="39"/>
    </row>
    <row r="368" spans="4:6" ht="9.75">
      <c r="D368" s="39"/>
      <c r="E368" s="39"/>
      <c r="F368" s="39"/>
    </row>
    <row r="369" spans="4:6" ht="9.75">
      <c r="D369" s="39"/>
      <c r="E369" s="39"/>
      <c r="F369" s="39"/>
    </row>
    <row r="370" spans="4:6" ht="9.75">
      <c r="D370" s="39"/>
      <c r="E370" s="39"/>
      <c r="F370" s="39"/>
    </row>
    <row r="371" spans="4:6" ht="9.75">
      <c r="D371" s="39"/>
      <c r="E371" s="39"/>
      <c r="F371" s="39"/>
    </row>
    <row r="372" spans="4:6" ht="9.75">
      <c r="D372" s="39"/>
      <c r="E372" s="39"/>
      <c r="F372" s="39"/>
    </row>
    <row r="373" spans="4:6" ht="9.75">
      <c r="D373" s="39"/>
      <c r="E373" s="39"/>
      <c r="F373" s="39"/>
    </row>
    <row r="374" spans="4:6" ht="9.75">
      <c r="D374" s="39"/>
      <c r="E374" s="39"/>
      <c r="F374" s="39"/>
    </row>
    <row r="375" spans="4:6" ht="9.75">
      <c r="D375" s="39"/>
      <c r="E375" s="39"/>
      <c r="F375" s="39"/>
    </row>
    <row r="376" spans="4:6" ht="9.75">
      <c r="D376" s="39"/>
      <c r="E376" s="39"/>
      <c r="F376" s="39"/>
    </row>
    <row r="377" spans="4:6" ht="9.75">
      <c r="D377" s="39"/>
      <c r="E377" s="39"/>
      <c r="F377" s="39"/>
    </row>
    <row r="378" spans="4:6" ht="9.75">
      <c r="D378" s="39"/>
      <c r="E378" s="39"/>
      <c r="F378" s="39"/>
    </row>
    <row r="379" spans="4:6" ht="9.75">
      <c r="D379" s="39"/>
      <c r="E379" s="39"/>
      <c r="F379" s="39"/>
    </row>
    <row r="380" spans="4:6" ht="9.75">
      <c r="D380" s="39"/>
      <c r="E380" s="39"/>
      <c r="F380" s="39"/>
    </row>
    <row r="381" spans="4:6" ht="9.75">
      <c r="D381" s="39"/>
      <c r="E381" s="39"/>
      <c r="F381" s="39"/>
    </row>
    <row r="382" spans="4:6" ht="9.75">
      <c r="D382" s="39"/>
      <c r="E382" s="39"/>
      <c r="F382" s="39"/>
    </row>
    <row r="383" spans="4:6" ht="9.75">
      <c r="D383" s="39"/>
      <c r="E383" s="39"/>
      <c r="F383" s="39"/>
    </row>
    <row r="384" spans="4:6" ht="9.75">
      <c r="D384" s="39"/>
      <c r="E384" s="39"/>
      <c r="F384" s="39"/>
    </row>
    <row r="385" spans="4:6" ht="9.75">
      <c r="D385" s="39"/>
      <c r="E385" s="39"/>
      <c r="F385" s="39"/>
    </row>
    <row r="386" spans="4:6" ht="9.75">
      <c r="D386" s="39"/>
      <c r="E386" s="39"/>
      <c r="F386" s="39"/>
    </row>
    <row r="387" spans="4:6" ht="9.75">
      <c r="D387" s="39"/>
      <c r="E387" s="39"/>
      <c r="F387" s="39"/>
    </row>
    <row r="388" spans="4:6" ht="9.75">
      <c r="D388" s="39"/>
      <c r="E388" s="39"/>
      <c r="F388" s="39"/>
    </row>
    <row r="389" spans="4:6" ht="9.75">
      <c r="D389" s="39"/>
      <c r="E389" s="39"/>
      <c r="F389" s="39"/>
    </row>
    <row r="390" spans="4:6" ht="9.75">
      <c r="D390" s="39"/>
      <c r="E390" s="39"/>
      <c r="F390" s="39"/>
    </row>
    <row r="391" spans="4:6" ht="9.75">
      <c r="D391" s="39"/>
      <c r="E391" s="39"/>
      <c r="F391" s="39"/>
    </row>
    <row r="392" spans="4:6" ht="9.75">
      <c r="D392" s="39"/>
      <c r="E392" s="39"/>
      <c r="F392" s="39"/>
    </row>
    <row r="393" spans="4:6" ht="9.75">
      <c r="D393" s="39"/>
      <c r="E393" s="39"/>
      <c r="F393" s="39"/>
    </row>
    <row r="394" spans="4:6" ht="9.75">
      <c r="D394" s="39"/>
      <c r="E394" s="39"/>
      <c r="F394" s="39"/>
    </row>
    <row r="395" spans="4:6" ht="9.75">
      <c r="D395" s="39"/>
      <c r="E395" s="39"/>
      <c r="F395" s="39"/>
    </row>
    <row r="396" spans="4:6" ht="9.75">
      <c r="D396" s="39"/>
      <c r="E396" s="39"/>
      <c r="F396" s="39"/>
    </row>
    <row r="397" spans="4:6" ht="9.75">
      <c r="D397" s="39"/>
      <c r="E397" s="39"/>
      <c r="F397" s="39"/>
    </row>
    <row r="398" spans="4:6" ht="9.75">
      <c r="D398" s="39"/>
      <c r="E398" s="39"/>
      <c r="F398" s="39"/>
    </row>
    <row r="399" spans="4:6" ht="9.75">
      <c r="D399" s="39"/>
      <c r="E399" s="39"/>
      <c r="F399" s="39"/>
    </row>
    <row r="400" spans="4:6" ht="9.75">
      <c r="D400" s="39"/>
      <c r="E400" s="39"/>
      <c r="F400" s="39"/>
    </row>
    <row r="401" spans="4:6" ht="9.75">
      <c r="D401" s="39"/>
      <c r="E401" s="39"/>
      <c r="F401" s="39"/>
    </row>
    <row r="402" spans="4:6" ht="9.75">
      <c r="D402" s="39"/>
      <c r="E402" s="39"/>
      <c r="F402" s="39"/>
    </row>
    <row r="403" spans="4:6" ht="9.75">
      <c r="D403" s="39"/>
      <c r="E403" s="39"/>
      <c r="F403" s="39"/>
    </row>
    <row r="404" spans="4:6" ht="9.75">
      <c r="D404" s="39"/>
      <c r="E404" s="39"/>
      <c r="F404" s="39"/>
    </row>
    <row r="405" spans="4:6" ht="9.75">
      <c r="D405" s="39"/>
      <c r="E405" s="39"/>
      <c r="F405" s="39"/>
    </row>
    <row r="406" spans="4:6" ht="9.75">
      <c r="D406" s="39"/>
      <c r="E406" s="39"/>
      <c r="F406" s="39"/>
    </row>
    <row r="407" spans="4:6" ht="9.75">
      <c r="D407" s="39"/>
      <c r="E407" s="39"/>
      <c r="F407" s="39"/>
    </row>
    <row r="408" spans="4:6" ht="9.75">
      <c r="D408" s="39"/>
      <c r="E408" s="39"/>
      <c r="F408" s="39"/>
    </row>
    <row r="409" spans="4:6" ht="9.75">
      <c r="D409" s="39"/>
      <c r="E409" s="39"/>
      <c r="F409" s="39"/>
    </row>
    <row r="410" spans="4:6" ht="9.75">
      <c r="D410" s="39"/>
      <c r="E410" s="39"/>
      <c r="F410" s="39"/>
    </row>
    <row r="411" spans="4:6" ht="9.75">
      <c r="D411" s="39"/>
      <c r="E411" s="39"/>
      <c r="F411" s="39"/>
    </row>
    <row r="412" spans="4:6" ht="9.75">
      <c r="D412" s="39"/>
      <c r="E412" s="39"/>
      <c r="F412" s="39"/>
    </row>
    <row r="413" spans="4:6" ht="9.75">
      <c r="D413" s="39"/>
      <c r="E413" s="39"/>
      <c r="F413" s="39"/>
    </row>
    <row r="414" spans="4:6" ht="9.75">
      <c r="D414" s="39"/>
      <c r="E414" s="39"/>
      <c r="F414" s="39"/>
    </row>
    <row r="415" spans="4:6" ht="9.75">
      <c r="D415" s="39"/>
      <c r="E415" s="39"/>
      <c r="F415" s="39"/>
    </row>
    <row r="416" spans="4:6" ht="9.75">
      <c r="D416" s="39"/>
      <c r="E416" s="39"/>
      <c r="F416" s="39"/>
    </row>
    <row r="417" spans="4:6" ht="9.75">
      <c r="D417" s="39"/>
      <c r="E417" s="39"/>
      <c r="F417" s="39"/>
    </row>
    <row r="418" spans="4:6" ht="9.75">
      <c r="D418" s="39"/>
      <c r="E418" s="39"/>
      <c r="F418" s="39"/>
    </row>
    <row r="419" spans="4:6" ht="9.75">
      <c r="D419" s="39"/>
      <c r="E419" s="39"/>
      <c r="F419" s="39"/>
    </row>
    <row r="420" spans="4:6" ht="9.75">
      <c r="D420" s="39"/>
      <c r="E420" s="39"/>
      <c r="F420" s="39"/>
    </row>
    <row r="421" spans="4:6" ht="9.75">
      <c r="D421" s="39"/>
      <c r="E421" s="39"/>
      <c r="F421" s="39"/>
    </row>
    <row r="422" spans="4:6" ht="9.75">
      <c r="D422" s="39"/>
      <c r="E422" s="39"/>
      <c r="F422" s="39"/>
    </row>
    <row r="423" spans="4:6" ht="9.75">
      <c r="D423" s="39"/>
      <c r="E423" s="39"/>
      <c r="F423" s="39"/>
    </row>
    <row r="424" spans="4:6" ht="9.75">
      <c r="D424" s="39"/>
      <c r="E424" s="39"/>
      <c r="F424" s="39"/>
    </row>
    <row r="425" spans="4:6" ht="9.75">
      <c r="D425" s="39"/>
      <c r="E425" s="39"/>
      <c r="F425" s="39"/>
    </row>
    <row r="426" spans="4:6" ht="9.75">
      <c r="D426" s="39"/>
      <c r="E426" s="39"/>
      <c r="F426" s="39"/>
    </row>
    <row r="427" spans="4:6" ht="9.75">
      <c r="D427" s="39"/>
      <c r="E427" s="39"/>
      <c r="F427" s="39"/>
    </row>
    <row r="428" spans="4:6" ht="9.75">
      <c r="D428" s="39"/>
      <c r="E428" s="39"/>
      <c r="F428" s="39"/>
    </row>
    <row r="429" spans="4:6" ht="9.75">
      <c r="D429" s="39"/>
      <c r="E429" s="39"/>
      <c r="F429" s="39"/>
    </row>
    <row r="430" spans="4:6" ht="9.75">
      <c r="D430" s="39"/>
      <c r="E430" s="39"/>
      <c r="F430" s="39"/>
    </row>
    <row r="431" spans="4:6" ht="9.75">
      <c r="D431" s="39"/>
      <c r="E431" s="39"/>
      <c r="F431" s="39"/>
    </row>
    <row r="432" spans="4:6" ht="9.75">
      <c r="D432" s="39"/>
      <c r="E432" s="39"/>
      <c r="F432" s="39"/>
    </row>
    <row r="433" spans="4:6" ht="9.75">
      <c r="D433" s="39"/>
      <c r="E433" s="39"/>
      <c r="F433" s="39"/>
    </row>
    <row r="434" spans="4:6" ht="9.75">
      <c r="D434" s="39"/>
      <c r="E434" s="39"/>
      <c r="F434" s="39"/>
    </row>
    <row r="435" spans="4:6" ht="9.75">
      <c r="D435" s="39"/>
      <c r="E435" s="39"/>
      <c r="F435" s="39"/>
    </row>
    <row r="436" spans="4:6" ht="9.75">
      <c r="D436" s="39"/>
      <c r="E436" s="39"/>
      <c r="F436" s="39"/>
    </row>
    <row r="437" spans="4:6" ht="9.75">
      <c r="D437" s="39"/>
      <c r="E437" s="39"/>
      <c r="F437" s="39"/>
    </row>
    <row r="438" spans="4:6" ht="9.75">
      <c r="D438" s="39"/>
      <c r="E438" s="39"/>
      <c r="F438" s="39"/>
    </row>
    <row r="439" spans="4:6" ht="9.75">
      <c r="D439" s="39"/>
      <c r="E439" s="39"/>
      <c r="F439" s="39"/>
    </row>
    <row r="440" spans="4:6" ht="9.75">
      <c r="D440" s="39"/>
      <c r="E440" s="39"/>
      <c r="F440" s="39"/>
    </row>
    <row r="441" spans="4:6" ht="9.75">
      <c r="D441" s="39"/>
      <c r="E441" s="39"/>
      <c r="F441" s="39"/>
    </row>
    <row r="442" spans="4:6" ht="9.75">
      <c r="D442" s="39"/>
      <c r="E442" s="39"/>
      <c r="F442" s="39"/>
    </row>
    <row r="443" spans="4:6" ht="9.75">
      <c r="D443" s="39"/>
      <c r="E443" s="39"/>
      <c r="F443" s="39"/>
    </row>
    <row r="444" spans="4:6" ht="9.75">
      <c r="D444" s="39"/>
      <c r="E444" s="39"/>
      <c r="F444" s="39"/>
    </row>
    <row r="445" spans="4:6" ht="9.75">
      <c r="D445" s="39"/>
      <c r="E445" s="39"/>
      <c r="F445" s="39"/>
    </row>
    <row r="446" spans="4:6" ht="9.75">
      <c r="D446" s="39"/>
      <c r="E446" s="39"/>
      <c r="F446" s="39"/>
    </row>
    <row r="447" spans="4:6" ht="9.75">
      <c r="D447" s="39"/>
      <c r="E447" s="39"/>
      <c r="F447" s="39"/>
    </row>
    <row r="448" spans="4:6" ht="9.75">
      <c r="D448" s="39"/>
      <c r="E448" s="39"/>
      <c r="F448" s="39"/>
    </row>
    <row r="449" spans="4:6" ht="9.75">
      <c r="D449" s="39"/>
      <c r="E449" s="39"/>
      <c r="F449" s="39"/>
    </row>
    <row r="450" spans="4:6" ht="9.75">
      <c r="D450" s="39"/>
      <c r="E450" s="39"/>
      <c r="F450" s="39"/>
    </row>
    <row r="451" spans="4:6" ht="9.75">
      <c r="D451" s="39"/>
      <c r="E451" s="39"/>
      <c r="F451" s="39"/>
    </row>
    <row r="452" spans="4:6" ht="9.75">
      <c r="D452" s="39"/>
      <c r="E452" s="39"/>
      <c r="F452" s="39"/>
    </row>
    <row r="453" spans="4:6" ht="9.75">
      <c r="D453" s="39"/>
      <c r="E453" s="39"/>
      <c r="F453" s="39"/>
    </row>
    <row r="454" spans="4:6" ht="9.75">
      <c r="D454" s="39"/>
      <c r="E454" s="39"/>
      <c r="F454" s="39"/>
    </row>
    <row r="455" spans="4:6" ht="9.75">
      <c r="D455" s="39"/>
      <c r="E455" s="39"/>
      <c r="F455" s="39"/>
    </row>
    <row r="456" spans="4:6" ht="9.75">
      <c r="D456" s="39"/>
      <c r="E456" s="39"/>
      <c r="F456" s="39"/>
    </row>
    <row r="457" spans="4:6" ht="9.75">
      <c r="D457" s="39"/>
      <c r="E457" s="39"/>
      <c r="F457" s="39"/>
    </row>
    <row r="458" spans="4:6" ht="9.75">
      <c r="D458" s="39"/>
      <c r="E458" s="39"/>
      <c r="F458" s="39"/>
    </row>
    <row r="459" spans="4:6" ht="9.75">
      <c r="D459" s="39"/>
      <c r="E459" s="39"/>
      <c r="F459" s="39"/>
    </row>
    <row r="460" spans="4:6" ht="9.75">
      <c r="D460" s="39"/>
      <c r="E460" s="39"/>
      <c r="F460" s="39"/>
    </row>
    <row r="461" spans="4:6" ht="9.75">
      <c r="D461" s="39"/>
      <c r="E461" s="39"/>
      <c r="F461" s="39"/>
    </row>
    <row r="462" spans="4:6" ht="9.75">
      <c r="D462" s="39"/>
      <c r="E462" s="39"/>
      <c r="F462" s="39"/>
    </row>
    <row r="463" spans="4:6" ht="9.75">
      <c r="D463" s="39"/>
      <c r="E463" s="39"/>
      <c r="F463" s="39"/>
    </row>
    <row r="464" spans="4:6" ht="9.75">
      <c r="D464" s="39"/>
      <c r="E464" s="39"/>
      <c r="F464" s="39"/>
    </row>
    <row r="465" spans="4:6" ht="9.75">
      <c r="D465" s="39"/>
      <c r="E465" s="39"/>
      <c r="F465" s="39"/>
    </row>
    <row r="466" spans="4:6" ht="9.75">
      <c r="D466" s="39"/>
      <c r="E466" s="39"/>
      <c r="F466" s="39"/>
    </row>
    <row r="467" spans="4:6" ht="9.75">
      <c r="D467" s="39"/>
      <c r="E467" s="39"/>
      <c r="F467" s="39"/>
    </row>
    <row r="468" spans="4:6" ht="9.75">
      <c r="D468" s="39"/>
      <c r="E468" s="39"/>
      <c r="F468" s="39"/>
    </row>
    <row r="469" spans="4:6" ht="9.75">
      <c r="D469" s="39"/>
      <c r="E469" s="39"/>
      <c r="F469" s="39"/>
    </row>
    <row r="470" spans="4:6" ht="9.75">
      <c r="D470" s="39"/>
      <c r="E470" s="39"/>
      <c r="F470" s="39"/>
    </row>
    <row r="471" spans="4:6" ht="9.75">
      <c r="D471" s="39"/>
      <c r="E471" s="39"/>
      <c r="F471" s="39"/>
    </row>
    <row r="472" spans="4:6" ht="9.75">
      <c r="D472" s="39"/>
      <c r="E472" s="39"/>
      <c r="F472" s="39"/>
    </row>
    <row r="473" spans="4:6" ht="9.75">
      <c r="D473" s="39"/>
      <c r="E473" s="39"/>
      <c r="F473" s="39"/>
    </row>
    <row r="474" spans="4:6" ht="9.75">
      <c r="D474" s="39"/>
      <c r="E474" s="39"/>
      <c r="F474" s="39"/>
    </row>
    <row r="475" spans="4:6" ht="9.75">
      <c r="D475" s="39"/>
      <c r="E475" s="39"/>
      <c r="F475" s="39"/>
    </row>
    <row r="476" spans="4:6" ht="9.75">
      <c r="D476" s="39"/>
      <c r="E476" s="39"/>
      <c r="F476" s="39"/>
    </row>
    <row r="477" spans="4:6" ht="9.75">
      <c r="D477" s="39"/>
      <c r="E477" s="39"/>
      <c r="F477" s="39"/>
    </row>
    <row r="478" spans="4:6" ht="9.75">
      <c r="D478" s="39"/>
      <c r="E478" s="39"/>
      <c r="F478" s="39"/>
    </row>
    <row r="479" spans="4:6" ht="9.75">
      <c r="D479" s="39"/>
      <c r="E479" s="39"/>
      <c r="F479" s="39"/>
    </row>
    <row r="480" spans="4:6" ht="9.75">
      <c r="D480" s="39"/>
      <c r="E480" s="39"/>
      <c r="F480" s="39"/>
    </row>
    <row r="481" spans="4:6" ht="9.75">
      <c r="D481" s="39"/>
      <c r="E481" s="39"/>
      <c r="F481" s="39"/>
    </row>
    <row r="482" spans="4:6" ht="9.75">
      <c r="D482" s="39"/>
      <c r="E482" s="39"/>
      <c r="F482" s="39"/>
    </row>
    <row r="483" spans="4:6" ht="9.75">
      <c r="D483" s="39"/>
      <c r="E483" s="39"/>
      <c r="F483" s="39"/>
    </row>
    <row r="484" spans="4:6" ht="9.75">
      <c r="D484" s="39"/>
      <c r="E484" s="39"/>
      <c r="F484" s="39"/>
    </row>
    <row r="485" spans="4:6" ht="9.75">
      <c r="D485" s="39"/>
      <c r="E485" s="39"/>
      <c r="F485" s="39"/>
    </row>
    <row r="486" spans="4:6" ht="9.75">
      <c r="D486" s="39"/>
      <c r="E486" s="39"/>
      <c r="F486" s="39"/>
    </row>
    <row r="487" spans="4:6" ht="9.75">
      <c r="D487" s="39"/>
      <c r="E487" s="39"/>
      <c r="F487" s="39"/>
    </row>
    <row r="488" spans="4:6" ht="9.75">
      <c r="D488" s="39"/>
      <c r="E488" s="39"/>
      <c r="F488" s="39"/>
    </row>
    <row r="489" spans="4:6" ht="9.75">
      <c r="D489" s="39"/>
      <c r="E489" s="39"/>
      <c r="F489" s="39"/>
    </row>
    <row r="490" spans="4:6" ht="9.75">
      <c r="D490" s="39"/>
      <c r="E490" s="39"/>
      <c r="F490" s="39"/>
    </row>
    <row r="491" spans="4:6" ht="9.75">
      <c r="D491" s="39"/>
      <c r="E491" s="39"/>
      <c r="F491" s="39"/>
    </row>
    <row r="492" spans="4:6" ht="9.75">
      <c r="D492" s="39"/>
      <c r="E492" s="39"/>
      <c r="F492" s="39"/>
    </row>
    <row r="493" spans="4:6" ht="9.75">
      <c r="D493" s="39"/>
      <c r="E493" s="39"/>
      <c r="F493" s="39"/>
    </row>
    <row r="494" spans="4:6" ht="9.75">
      <c r="D494" s="39"/>
      <c r="E494" s="39"/>
      <c r="F494" s="39"/>
    </row>
    <row r="495" spans="4:6" ht="9.75">
      <c r="D495" s="39"/>
      <c r="E495" s="39"/>
      <c r="F495" s="39"/>
    </row>
    <row r="496" spans="4:6" ht="9.75">
      <c r="D496" s="39"/>
      <c r="E496" s="39"/>
      <c r="F496" s="39"/>
    </row>
    <row r="497" spans="4:6" ht="9.75">
      <c r="D497" s="39"/>
      <c r="E497" s="39"/>
      <c r="F497" s="39"/>
    </row>
    <row r="498" spans="4:6" ht="9.75">
      <c r="D498" s="39"/>
      <c r="E498" s="39"/>
      <c r="F498" s="39"/>
    </row>
    <row r="499" spans="4:6" ht="9.75">
      <c r="D499" s="39"/>
      <c r="E499" s="39"/>
      <c r="F499" s="39"/>
    </row>
    <row r="500" spans="4:6" ht="9.75">
      <c r="D500" s="39"/>
      <c r="E500" s="39"/>
      <c r="F500" s="39"/>
    </row>
    <row r="501" spans="4:6" ht="9.75">
      <c r="D501" s="39"/>
      <c r="E501" s="39"/>
      <c r="F501" s="39"/>
    </row>
    <row r="502" spans="4:6" ht="9.75">
      <c r="D502" s="39"/>
      <c r="E502" s="39"/>
      <c r="F502" s="39"/>
    </row>
    <row r="503" spans="4:6" ht="9.75">
      <c r="D503" s="39"/>
      <c r="E503" s="39"/>
      <c r="F503" s="39"/>
    </row>
    <row r="504" spans="4:6" ht="9.75">
      <c r="D504" s="39"/>
      <c r="E504" s="39"/>
      <c r="F504" s="39"/>
    </row>
    <row r="505" spans="4:6" ht="9.75">
      <c r="D505" s="39"/>
      <c r="E505" s="39"/>
      <c r="F505" s="39"/>
    </row>
    <row r="506" spans="4:6" ht="9.75">
      <c r="D506" s="39"/>
      <c r="E506" s="39"/>
      <c r="F506" s="39"/>
    </row>
    <row r="507" spans="4:6" ht="9.75">
      <c r="D507" s="39"/>
      <c r="E507" s="39"/>
      <c r="F507" s="39"/>
    </row>
    <row r="508" spans="4:6" ht="9.75">
      <c r="D508" s="39"/>
      <c r="E508" s="39"/>
      <c r="F508" s="39"/>
    </row>
    <row r="509" spans="4:6" ht="9.75">
      <c r="D509" s="39"/>
      <c r="E509" s="39"/>
      <c r="F509" s="39"/>
    </row>
    <row r="510" spans="4:6" ht="9.75">
      <c r="D510" s="39"/>
      <c r="E510" s="39"/>
      <c r="F510" s="39"/>
    </row>
    <row r="511" spans="4:6" ht="9.75">
      <c r="D511" s="39"/>
      <c r="E511" s="39"/>
      <c r="F511" s="39"/>
    </row>
    <row r="512" spans="4:6" ht="9.75">
      <c r="D512" s="39"/>
      <c r="E512" s="39"/>
      <c r="F512" s="39"/>
    </row>
    <row r="513" spans="4:6" ht="9.75">
      <c r="D513" s="39"/>
      <c r="E513" s="39"/>
      <c r="F513" s="39"/>
    </row>
    <row r="514" spans="4:6" ht="9.75">
      <c r="D514" s="39"/>
      <c r="E514" s="39"/>
      <c r="F514" s="39"/>
    </row>
    <row r="515" spans="4:6" ht="9.75">
      <c r="D515" s="39"/>
      <c r="E515" s="39"/>
      <c r="F515" s="39"/>
    </row>
    <row r="516" spans="4:6" ht="9.75">
      <c r="D516" s="39"/>
      <c r="E516" s="39"/>
      <c r="F516" s="39"/>
    </row>
    <row r="517" spans="4:6" ht="9.75">
      <c r="D517" s="39"/>
      <c r="E517" s="39"/>
      <c r="F517" s="39"/>
    </row>
    <row r="518" spans="4:6" ht="9.75">
      <c r="D518" s="39"/>
      <c r="E518" s="39"/>
      <c r="F518" s="39"/>
    </row>
    <row r="519" spans="4:6" ht="9.75">
      <c r="D519" s="39"/>
      <c r="E519" s="39"/>
      <c r="F519" s="39"/>
    </row>
    <row r="520" spans="4:6" ht="9.75">
      <c r="D520" s="39"/>
      <c r="E520" s="39"/>
      <c r="F520" s="39"/>
    </row>
    <row r="521" spans="4:6" ht="9.75">
      <c r="D521" s="39"/>
      <c r="E521" s="39"/>
      <c r="F521" s="39"/>
    </row>
    <row r="522" spans="4:6" ht="9.75">
      <c r="D522" s="39"/>
      <c r="E522" s="39"/>
      <c r="F522" s="39"/>
    </row>
    <row r="523" spans="4:6" ht="9.75">
      <c r="D523" s="39"/>
      <c r="E523" s="39"/>
      <c r="F523" s="39"/>
    </row>
    <row r="524" spans="4:6" ht="9.75">
      <c r="D524" s="39"/>
      <c r="E524" s="39"/>
      <c r="F524" s="39"/>
    </row>
    <row r="525" spans="4:6" ht="9.75">
      <c r="D525" s="39"/>
      <c r="E525" s="39"/>
      <c r="F525" s="39"/>
    </row>
    <row r="526" spans="4:6" ht="9.75">
      <c r="D526" s="39"/>
      <c r="E526" s="39"/>
      <c r="F526" s="39"/>
    </row>
    <row r="527" spans="4:6" ht="9.75">
      <c r="D527" s="39"/>
      <c r="E527" s="39"/>
      <c r="F527" s="39"/>
    </row>
    <row r="528" spans="4:6" ht="9.75">
      <c r="D528" s="39"/>
      <c r="E528" s="39"/>
      <c r="F528" s="39"/>
    </row>
    <row r="529" spans="4:6" ht="9.75">
      <c r="D529" s="39"/>
      <c r="E529" s="39"/>
      <c r="F529" s="39"/>
    </row>
    <row r="530" spans="4:6" ht="9.75">
      <c r="D530" s="39"/>
      <c r="E530" s="39"/>
      <c r="F530" s="39"/>
    </row>
    <row r="531" spans="4:6" ht="9.75">
      <c r="D531" s="39"/>
      <c r="E531" s="39"/>
      <c r="F531" s="39"/>
    </row>
    <row r="532" spans="4:6" ht="9.75">
      <c r="D532" s="39"/>
      <c r="E532" s="39"/>
      <c r="F532" s="39"/>
    </row>
    <row r="533" spans="4:6" ht="9.75">
      <c r="D533" s="39"/>
      <c r="E533" s="39"/>
      <c r="F533" s="39"/>
    </row>
    <row r="534" spans="4:6" ht="9.75">
      <c r="D534" s="39"/>
      <c r="E534" s="39"/>
      <c r="F534" s="39"/>
    </row>
    <row r="535" spans="4:6" ht="9.75">
      <c r="D535" s="39"/>
      <c r="E535" s="39"/>
      <c r="F535" s="39"/>
    </row>
    <row r="536" spans="4:6" ht="9.75">
      <c r="D536" s="39"/>
      <c r="E536" s="39"/>
      <c r="F536" s="39"/>
    </row>
    <row r="537" spans="4:6" ht="9.75">
      <c r="D537" s="39"/>
      <c r="E537" s="39"/>
      <c r="F537" s="39"/>
    </row>
    <row r="538" spans="4:6" ht="9.75">
      <c r="D538" s="39"/>
      <c r="E538" s="39"/>
      <c r="F538" s="39"/>
    </row>
    <row r="539" spans="4:6" ht="9.75">
      <c r="D539" s="39"/>
      <c r="E539" s="39"/>
      <c r="F539" s="39"/>
    </row>
    <row r="540" spans="4:6" ht="9.75">
      <c r="D540" s="39"/>
      <c r="E540" s="39"/>
      <c r="F540" s="39"/>
    </row>
    <row r="541" spans="4:6" ht="9.75">
      <c r="D541" s="39"/>
      <c r="E541" s="39"/>
      <c r="F541" s="39"/>
    </row>
    <row r="542" spans="4:6" ht="9.75">
      <c r="D542" s="39"/>
      <c r="E542" s="39"/>
      <c r="F542" s="39"/>
    </row>
    <row r="543" spans="4:6" ht="9.75">
      <c r="D543" s="39"/>
      <c r="E543" s="39"/>
      <c r="F543" s="39"/>
    </row>
    <row r="544" spans="4:6" ht="9.75">
      <c r="D544" s="39"/>
      <c r="E544" s="39"/>
      <c r="F544" s="39"/>
    </row>
    <row r="545" spans="4:6" ht="9.75">
      <c r="D545" s="39"/>
      <c r="E545" s="39"/>
      <c r="F545" s="39"/>
    </row>
    <row r="546" spans="4:6" ht="9.75">
      <c r="D546" s="39"/>
      <c r="E546" s="39"/>
      <c r="F546" s="39"/>
    </row>
    <row r="547" spans="4:6" ht="9.75">
      <c r="D547" s="39"/>
      <c r="E547" s="39"/>
      <c r="F547" s="39"/>
    </row>
    <row r="548" spans="4:6" ht="9.75">
      <c r="D548" s="39"/>
      <c r="E548" s="39"/>
      <c r="F548" s="39"/>
    </row>
    <row r="549" spans="4:6" ht="9.75">
      <c r="D549" s="39"/>
      <c r="E549" s="39"/>
      <c r="F549" s="39"/>
    </row>
    <row r="550" spans="4:6" ht="9.75">
      <c r="D550" s="39"/>
      <c r="E550" s="39"/>
      <c r="F550" s="39"/>
    </row>
    <row r="551" spans="4:6" ht="9.75">
      <c r="D551" s="39"/>
      <c r="E551" s="39"/>
      <c r="F551" s="39"/>
    </row>
    <row r="552" spans="4:6" ht="9.75">
      <c r="D552" s="39"/>
      <c r="E552" s="39"/>
      <c r="F552" s="39"/>
    </row>
    <row r="553" spans="4:6" ht="9.75">
      <c r="D553" s="39"/>
      <c r="E553" s="39"/>
      <c r="F553" s="39"/>
    </row>
    <row r="554" spans="4:6" ht="9.75">
      <c r="D554" s="39"/>
      <c r="E554" s="39"/>
      <c r="F554" s="39"/>
    </row>
    <row r="555" spans="4:6" ht="9.75">
      <c r="D555" s="39"/>
      <c r="E555" s="39"/>
      <c r="F555" s="39"/>
    </row>
    <row r="556" spans="4:6" ht="9.75">
      <c r="D556" s="39"/>
      <c r="E556" s="39"/>
      <c r="F556" s="39"/>
    </row>
    <row r="557" spans="4:6" ht="9.75">
      <c r="D557" s="39"/>
      <c r="E557" s="39"/>
      <c r="F557" s="39"/>
    </row>
    <row r="558" spans="4:6" ht="9.75">
      <c r="D558" s="39"/>
      <c r="E558" s="39"/>
      <c r="F558" s="39"/>
    </row>
    <row r="559" spans="4:6" ht="9.75">
      <c r="D559" s="39"/>
      <c r="E559" s="39"/>
      <c r="F559" s="39"/>
    </row>
    <row r="560" spans="4:6" ht="9.75">
      <c r="D560" s="39"/>
      <c r="E560" s="39"/>
      <c r="F560" s="39"/>
    </row>
    <row r="561" spans="4:6" ht="9.75">
      <c r="D561" s="39"/>
      <c r="E561" s="39"/>
      <c r="F561" s="39"/>
    </row>
    <row r="562" spans="4:6" ht="9.75">
      <c r="D562" s="39"/>
      <c r="E562" s="39"/>
      <c r="F562" s="39"/>
    </row>
    <row r="563" spans="4:6" ht="9.75">
      <c r="D563" s="39"/>
      <c r="E563" s="39"/>
      <c r="F563" s="39"/>
    </row>
    <row r="564" spans="4:6" ht="9.75">
      <c r="D564" s="39"/>
      <c r="E564" s="39"/>
      <c r="F564" s="39"/>
    </row>
    <row r="565" spans="4:6" ht="9.75">
      <c r="D565" s="39"/>
      <c r="E565" s="39"/>
      <c r="F565" s="39"/>
    </row>
    <row r="566" spans="4:6" ht="9.75">
      <c r="D566" s="39"/>
      <c r="E566" s="39"/>
      <c r="F566" s="39"/>
    </row>
    <row r="567" spans="4:6" ht="9.75">
      <c r="D567" s="39"/>
      <c r="E567" s="39"/>
      <c r="F567" s="39"/>
    </row>
    <row r="568" spans="4:6" ht="9.75">
      <c r="D568" s="39"/>
      <c r="E568" s="39"/>
      <c r="F568" s="39"/>
    </row>
    <row r="569" spans="4:6" ht="9.75">
      <c r="D569" s="39"/>
      <c r="E569" s="39"/>
      <c r="F569" s="39"/>
    </row>
    <row r="570" spans="4:6" ht="9.75">
      <c r="D570" s="39"/>
      <c r="E570" s="39"/>
      <c r="F570" s="39"/>
    </row>
    <row r="571" spans="4:6" ht="9.75">
      <c r="D571" s="39"/>
      <c r="E571" s="39"/>
      <c r="F571" s="39"/>
    </row>
    <row r="572" spans="4:6" ht="9.75">
      <c r="D572" s="39"/>
      <c r="E572" s="39"/>
      <c r="F572" s="39"/>
    </row>
    <row r="573" spans="4:6" ht="9.75">
      <c r="D573" s="39"/>
      <c r="E573" s="39"/>
      <c r="F573" s="39"/>
    </row>
    <row r="574" spans="4:6" ht="9.75">
      <c r="D574" s="39"/>
      <c r="E574" s="39"/>
      <c r="F574" s="39"/>
    </row>
    <row r="575" spans="4:6" ht="9.75">
      <c r="D575" s="39"/>
      <c r="E575" s="39"/>
      <c r="F575" s="39"/>
    </row>
    <row r="576" spans="4:6" ht="9.75">
      <c r="D576" s="39"/>
      <c r="E576" s="39"/>
      <c r="F576" s="39"/>
    </row>
    <row r="577" spans="4:6" ht="9.75">
      <c r="D577" s="39"/>
      <c r="E577" s="39"/>
      <c r="F577" s="39"/>
    </row>
    <row r="578" spans="4:6" ht="9.75">
      <c r="D578" s="39"/>
      <c r="E578" s="39"/>
      <c r="F578" s="39"/>
    </row>
    <row r="579" spans="4:6" ht="9.75">
      <c r="D579" s="39"/>
      <c r="E579" s="39"/>
      <c r="F579" s="39"/>
    </row>
    <row r="580" spans="4:6" ht="9.75">
      <c r="D580" s="39"/>
      <c r="E580" s="39"/>
      <c r="F580" s="39"/>
    </row>
    <row r="581" spans="4:6" ht="9.75">
      <c r="D581" s="39"/>
      <c r="E581" s="39"/>
      <c r="F581" s="39"/>
    </row>
    <row r="582" spans="4:6" ht="9.75">
      <c r="D582" s="39"/>
      <c r="E582" s="39"/>
      <c r="F582" s="39"/>
    </row>
    <row r="583" spans="4:6" ht="9.75">
      <c r="D583" s="39"/>
      <c r="E583" s="39"/>
      <c r="F583" s="39"/>
    </row>
    <row r="584" spans="4:6" ht="9.75">
      <c r="D584" s="39"/>
      <c r="E584" s="39"/>
      <c r="F584" s="39"/>
    </row>
    <row r="585" spans="4:6" ht="9.75">
      <c r="D585" s="39"/>
      <c r="E585" s="39"/>
      <c r="F585" s="39"/>
    </row>
    <row r="586" spans="4:6" ht="9.75">
      <c r="D586" s="39"/>
      <c r="E586" s="39"/>
      <c r="F586" s="39"/>
    </row>
    <row r="587" spans="4:6" ht="9.75">
      <c r="D587" s="39"/>
      <c r="E587" s="39"/>
      <c r="F587" s="39"/>
    </row>
    <row r="588" spans="4:6" ht="9.75">
      <c r="D588" s="39"/>
      <c r="E588" s="39"/>
      <c r="F588" s="39"/>
    </row>
    <row r="589" spans="4:6" ht="9.75">
      <c r="D589" s="39"/>
      <c r="E589" s="39"/>
      <c r="F589" s="39"/>
    </row>
    <row r="590" spans="4:6" ht="9.75">
      <c r="D590" s="39"/>
      <c r="E590" s="39"/>
      <c r="F590" s="39"/>
    </row>
    <row r="591" spans="4:6" ht="9.75">
      <c r="D591" s="39"/>
      <c r="E591" s="39"/>
      <c r="F591" s="39"/>
    </row>
    <row r="592" spans="4:6" ht="9.75">
      <c r="D592" s="39"/>
      <c r="E592" s="39"/>
      <c r="F592" s="39"/>
    </row>
    <row r="593" spans="4:6" ht="9.75">
      <c r="D593" s="39"/>
      <c r="E593" s="39"/>
      <c r="F593" s="39"/>
    </row>
    <row r="594" spans="4:6" ht="9.75">
      <c r="D594" s="39"/>
      <c r="E594" s="39"/>
      <c r="F594" s="39"/>
    </row>
    <row r="595" spans="4:6" ht="9.75">
      <c r="D595" s="39"/>
      <c r="E595" s="39"/>
      <c r="F595" s="39"/>
    </row>
    <row r="596" spans="4:6" ht="9.75">
      <c r="D596" s="39"/>
      <c r="E596" s="39"/>
      <c r="F596" s="39"/>
    </row>
    <row r="597" spans="4:6" ht="9.75">
      <c r="D597" s="39"/>
      <c r="E597" s="39"/>
      <c r="F597" s="39"/>
    </row>
    <row r="598" spans="4:6" ht="9.75">
      <c r="D598" s="39"/>
      <c r="E598" s="39"/>
      <c r="F598" s="39"/>
    </row>
    <row r="599" spans="4:6" ht="9.75">
      <c r="D599" s="39"/>
      <c r="E599" s="39"/>
      <c r="F599" s="39"/>
    </row>
    <row r="600" spans="4:6" ht="9.75">
      <c r="D600" s="39"/>
      <c r="E600" s="39"/>
      <c r="F600" s="39"/>
    </row>
    <row r="601" spans="4:6" ht="9.75">
      <c r="D601" s="39"/>
      <c r="E601" s="39"/>
      <c r="F601" s="39"/>
    </row>
    <row r="602" spans="4:6" ht="9.75">
      <c r="D602" s="39"/>
      <c r="E602" s="39"/>
      <c r="F602" s="39"/>
    </row>
    <row r="603" spans="4:6" ht="9.75">
      <c r="D603" s="39"/>
      <c r="E603" s="39"/>
      <c r="F603" s="39"/>
    </row>
    <row r="604" spans="4:6" ht="9.75">
      <c r="D604" s="39"/>
      <c r="E604" s="39"/>
      <c r="F604" s="39"/>
    </row>
    <row r="605" spans="4:6" ht="9.75">
      <c r="D605" s="39"/>
      <c r="E605" s="39"/>
      <c r="F605" s="39"/>
    </row>
    <row r="606" spans="4:6" ht="9.75">
      <c r="D606" s="39"/>
      <c r="E606" s="39"/>
      <c r="F606" s="39"/>
    </row>
    <row r="607" spans="4:6" ht="9.75">
      <c r="D607" s="39"/>
      <c r="E607" s="39"/>
      <c r="F607" s="39"/>
    </row>
    <row r="608" spans="4:6" ht="9.75">
      <c r="D608" s="39"/>
      <c r="E608" s="39"/>
      <c r="F608" s="39"/>
    </row>
    <row r="609" spans="4:6" ht="9.75">
      <c r="D609" s="39"/>
      <c r="E609" s="39"/>
      <c r="F609" s="39"/>
    </row>
    <row r="610" spans="4:6" ht="9.75">
      <c r="D610" s="39"/>
      <c r="E610" s="39"/>
      <c r="F610" s="39"/>
    </row>
    <row r="611" spans="4:6" ht="9.75">
      <c r="D611" s="39"/>
      <c r="E611" s="39"/>
      <c r="F611" s="39"/>
    </row>
    <row r="612" spans="4:6" ht="9.75">
      <c r="D612" s="39"/>
      <c r="E612" s="39"/>
      <c r="F612" s="39"/>
    </row>
    <row r="613" spans="4:6" ht="9.75">
      <c r="D613" s="39"/>
      <c r="E613" s="39"/>
      <c r="F613" s="39"/>
    </row>
    <row r="614" spans="4:6" ht="9.75">
      <c r="D614" s="39"/>
      <c r="E614" s="39"/>
      <c r="F614" s="39"/>
    </row>
    <row r="615" spans="4:6" ht="9.75">
      <c r="D615" s="39"/>
      <c r="E615" s="39"/>
      <c r="F615" s="39"/>
    </row>
    <row r="616" spans="4:6" ht="9.75">
      <c r="D616" s="39"/>
      <c r="E616" s="39"/>
      <c r="F616" s="39"/>
    </row>
    <row r="617" spans="4:6" ht="9.75">
      <c r="D617" s="39"/>
      <c r="E617" s="39"/>
      <c r="F617" s="39"/>
    </row>
    <row r="618" spans="4:6" ht="9.75">
      <c r="D618" s="39"/>
      <c r="E618" s="39"/>
      <c r="F618" s="39"/>
    </row>
    <row r="619" spans="4:6" ht="9.75">
      <c r="D619" s="39"/>
      <c r="E619" s="39"/>
      <c r="F619" s="39"/>
    </row>
    <row r="620" spans="4:6" ht="9.75">
      <c r="D620" s="39"/>
      <c r="E620" s="39"/>
      <c r="F620" s="39"/>
    </row>
    <row r="621" spans="4:6" ht="9.75">
      <c r="D621" s="39"/>
      <c r="E621" s="39"/>
      <c r="F621" s="39"/>
    </row>
    <row r="622" spans="4:6" ht="9.75">
      <c r="D622" s="39"/>
      <c r="E622" s="39"/>
      <c r="F622" s="39"/>
    </row>
    <row r="623" spans="4:6" ht="9.75">
      <c r="D623" s="39"/>
      <c r="E623" s="39"/>
      <c r="F623" s="39"/>
    </row>
    <row r="624" spans="4:6" ht="9.75">
      <c r="D624" s="39"/>
      <c r="E624" s="39"/>
      <c r="F624" s="39"/>
    </row>
    <row r="625" spans="4:6" ht="9.75">
      <c r="D625" s="39"/>
      <c r="E625" s="39"/>
      <c r="F625" s="39"/>
    </row>
    <row r="626" spans="4:6" ht="9.75">
      <c r="D626" s="39"/>
      <c r="E626" s="39"/>
      <c r="F626" s="39"/>
    </row>
    <row r="627" spans="4:6" ht="9.75">
      <c r="D627" s="39"/>
      <c r="E627" s="39"/>
      <c r="F627" s="39"/>
    </row>
    <row r="628" spans="4:6" ht="9.75">
      <c r="D628" s="39"/>
      <c r="E628" s="39"/>
      <c r="F628" s="39"/>
    </row>
    <row r="629" spans="4:6" ht="9.75">
      <c r="D629" s="39"/>
      <c r="E629" s="39"/>
      <c r="F629" s="39"/>
    </row>
    <row r="630" spans="4:6" ht="9.75">
      <c r="D630" s="39"/>
      <c r="E630" s="39"/>
      <c r="F630" s="39"/>
    </row>
    <row r="631" spans="4:6" ht="9.75">
      <c r="D631" s="39"/>
      <c r="E631" s="39"/>
      <c r="F631" s="39"/>
    </row>
    <row r="632" spans="4:6" ht="9.75">
      <c r="D632" s="39"/>
      <c r="E632" s="39"/>
      <c r="F632" s="39"/>
    </row>
    <row r="633" spans="4:6" ht="9.75">
      <c r="D633" s="39"/>
      <c r="E633" s="39"/>
      <c r="F633" s="39"/>
    </row>
    <row r="634" spans="4:6" ht="9.75">
      <c r="D634" s="39"/>
      <c r="E634" s="39"/>
      <c r="F634" s="39"/>
    </row>
    <row r="635" spans="4:6" ht="9.75">
      <c r="D635" s="39"/>
      <c r="E635" s="39"/>
      <c r="F635" s="39"/>
    </row>
    <row r="636" spans="4:6" ht="9.75">
      <c r="D636" s="39"/>
      <c r="E636" s="39"/>
      <c r="F636" s="39"/>
    </row>
    <row r="637" spans="4:6" ht="9.75">
      <c r="D637" s="39"/>
      <c r="E637" s="39"/>
      <c r="F637" s="39"/>
    </row>
    <row r="638" spans="4:6" ht="9.75">
      <c r="D638" s="39"/>
      <c r="E638" s="39"/>
      <c r="F638" s="39"/>
    </row>
    <row r="639" spans="4:6" ht="9.75">
      <c r="D639" s="39"/>
      <c r="E639" s="39"/>
      <c r="F639" s="39"/>
    </row>
    <row r="640" spans="4:6" ht="9.75">
      <c r="D640" s="39"/>
      <c r="E640" s="39"/>
      <c r="F640" s="39"/>
    </row>
    <row r="641" spans="4:6" ht="9.75">
      <c r="D641" s="39"/>
      <c r="E641" s="39"/>
      <c r="F641" s="39"/>
    </row>
    <row r="642" spans="4:6" ht="9.75">
      <c r="D642" s="39"/>
      <c r="E642" s="39"/>
      <c r="F642" s="39"/>
    </row>
    <row r="643" spans="4:6" ht="9.75">
      <c r="D643" s="39"/>
      <c r="E643" s="39"/>
      <c r="F643" s="39"/>
    </row>
    <row r="644" spans="4:6" ht="9.75">
      <c r="D644" s="39"/>
      <c r="E644" s="39"/>
      <c r="F644" s="39"/>
    </row>
    <row r="645" spans="4:6" ht="9.75">
      <c r="D645" s="39"/>
      <c r="E645" s="39"/>
      <c r="F645" s="39"/>
    </row>
    <row r="646" spans="4:6" ht="9.75">
      <c r="D646" s="39"/>
      <c r="E646" s="39"/>
      <c r="F646" s="39"/>
    </row>
    <row r="647" spans="4:6" ht="9.75">
      <c r="D647" s="39"/>
      <c r="E647" s="39"/>
      <c r="F647" s="39"/>
    </row>
    <row r="648" spans="4:6" ht="9.75">
      <c r="D648" s="39"/>
      <c r="E648" s="39"/>
      <c r="F648" s="39"/>
    </row>
    <row r="649" spans="4:6" ht="9.75">
      <c r="D649" s="39"/>
      <c r="E649" s="39"/>
      <c r="F649" s="39"/>
    </row>
    <row r="650" spans="4:6" ht="9.75">
      <c r="D650" s="39"/>
      <c r="E650" s="39"/>
      <c r="F650" s="39"/>
    </row>
    <row r="651" spans="4:6" ht="9.75">
      <c r="D651" s="39"/>
      <c r="E651" s="39"/>
      <c r="F651" s="39"/>
    </row>
    <row r="652" spans="4:6" ht="9.75">
      <c r="D652" s="39"/>
      <c r="E652" s="39"/>
      <c r="F652" s="39"/>
    </row>
    <row r="653" spans="4:6" ht="9.75">
      <c r="D653" s="39"/>
      <c r="E653" s="39"/>
      <c r="F653" s="39"/>
    </row>
    <row r="654" spans="4:6" ht="9.75">
      <c r="D654" s="39"/>
      <c r="E654" s="39"/>
      <c r="F654" s="39"/>
    </row>
    <row r="655" spans="4:6" ht="9.75">
      <c r="D655" s="39"/>
      <c r="E655" s="39"/>
      <c r="F655" s="39"/>
    </row>
    <row r="656" spans="4:6" ht="9.75">
      <c r="D656" s="39"/>
      <c r="E656" s="39"/>
      <c r="F656" s="39"/>
    </row>
    <row r="657" spans="4:6" ht="9.75">
      <c r="D657" s="39"/>
      <c r="E657" s="39"/>
      <c r="F657" s="39"/>
    </row>
    <row r="658" spans="4:6" ht="9.75">
      <c r="D658" s="39"/>
      <c r="E658" s="39"/>
      <c r="F658" s="39"/>
    </row>
    <row r="659" spans="4:6" ht="9.75">
      <c r="D659" s="39"/>
      <c r="E659" s="39"/>
      <c r="F659" s="39"/>
    </row>
    <row r="660" spans="4:6" ht="9.75">
      <c r="D660" s="39"/>
      <c r="E660" s="39"/>
      <c r="F660" s="39"/>
    </row>
    <row r="661" spans="4:6" ht="9.75">
      <c r="D661" s="39"/>
      <c r="E661" s="39"/>
      <c r="F661" s="39"/>
    </row>
    <row r="662" spans="4:6" ht="9.75">
      <c r="D662" s="39"/>
      <c r="E662" s="39"/>
      <c r="F662" s="39"/>
    </row>
    <row r="663" spans="4:6" ht="9.75">
      <c r="D663" s="39"/>
      <c r="E663" s="39"/>
      <c r="F663" s="39"/>
    </row>
    <row r="664" spans="4:6" ht="9.75">
      <c r="D664" s="39"/>
      <c r="E664" s="39"/>
      <c r="F664" s="39"/>
    </row>
    <row r="665" spans="4:6" ht="9.75">
      <c r="D665" s="39"/>
      <c r="E665" s="39"/>
      <c r="F665" s="39"/>
    </row>
    <row r="666" spans="4:6" ht="9.75">
      <c r="D666" s="39"/>
      <c r="E666" s="39"/>
      <c r="F666" s="39"/>
    </row>
    <row r="667" spans="4:6" ht="9.75">
      <c r="D667" s="39"/>
      <c r="E667" s="39"/>
      <c r="F667" s="39"/>
    </row>
    <row r="668" spans="4:6" ht="9.75">
      <c r="D668" s="39"/>
      <c r="E668" s="39"/>
      <c r="F668" s="39"/>
    </row>
    <row r="669" spans="4:6" ht="9.75">
      <c r="D669" s="39"/>
      <c r="E669" s="39"/>
      <c r="F669" s="39"/>
    </row>
    <row r="670" spans="4:6" ht="9.75">
      <c r="D670" s="39"/>
      <c r="E670" s="39"/>
      <c r="F670" s="39"/>
    </row>
    <row r="671" spans="4:6" ht="9.75">
      <c r="D671" s="39"/>
      <c r="E671" s="39"/>
      <c r="F671" s="39"/>
    </row>
    <row r="672" spans="4:6" ht="9.75">
      <c r="D672" s="39"/>
      <c r="E672" s="39"/>
      <c r="F672" s="39"/>
    </row>
    <row r="673" spans="4:6" ht="9.75">
      <c r="D673" s="39"/>
      <c r="E673" s="39"/>
      <c r="F673" s="39"/>
    </row>
    <row r="674" spans="4:6" ht="9.75">
      <c r="D674" s="39"/>
      <c r="E674" s="39"/>
      <c r="F674" s="39"/>
    </row>
    <row r="675" spans="4:6" ht="9.75">
      <c r="D675" s="39"/>
      <c r="E675" s="39"/>
      <c r="F675" s="39"/>
    </row>
    <row r="676" spans="4:6" ht="9.75">
      <c r="D676" s="39"/>
      <c r="E676" s="39"/>
      <c r="F676" s="39"/>
    </row>
    <row r="677" spans="4:6" ht="9.75">
      <c r="D677" s="39"/>
      <c r="E677" s="39"/>
      <c r="F677" s="39"/>
    </row>
    <row r="678" spans="4:6" ht="9.75">
      <c r="D678" s="39"/>
      <c r="E678" s="39"/>
      <c r="F678" s="39"/>
    </row>
    <row r="679" spans="4:6" ht="9.75">
      <c r="D679" s="39"/>
      <c r="E679" s="39"/>
      <c r="F679" s="39"/>
    </row>
    <row r="680" spans="4:6" ht="9.75">
      <c r="D680" s="39"/>
      <c r="E680" s="39"/>
      <c r="F680" s="39"/>
    </row>
    <row r="681" spans="4:6" ht="9.75">
      <c r="D681" s="39"/>
      <c r="E681" s="39"/>
      <c r="F681" s="39"/>
    </row>
    <row r="682" spans="4:6" ht="9.75">
      <c r="D682" s="39"/>
      <c r="E682" s="39"/>
      <c r="F682" s="39"/>
    </row>
    <row r="683" spans="4:6" ht="9.75">
      <c r="D683" s="39"/>
      <c r="E683" s="39"/>
      <c r="F683" s="39"/>
    </row>
    <row r="684" spans="4:6" ht="9.75">
      <c r="D684" s="39"/>
      <c r="E684" s="39"/>
      <c r="F684" s="39"/>
    </row>
    <row r="685" spans="4:6" ht="9.75">
      <c r="D685" s="39"/>
      <c r="E685" s="39"/>
      <c r="F685" s="39"/>
    </row>
    <row r="686" spans="4:6" ht="9.75">
      <c r="D686" s="39"/>
      <c r="E686" s="39"/>
      <c r="F686" s="39"/>
    </row>
    <row r="687" spans="4:6" ht="9.75">
      <c r="D687" s="39"/>
      <c r="E687" s="39"/>
      <c r="F687" s="39"/>
    </row>
    <row r="688" spans="4:6" ht="9.75">
      <c r="D688" s="39"/>
      <c r="E688" s="39"/>
      <c r="F688" s="39"/>
    </row>
    <row r="689" spans="4:6" ht="9.75">
      <c r="D689" s="39"/>
      <c r="E689" s="39"/>
      <c r="F689" s="39"/>
    </row>
    <row r="690" spans="4:6" ht="9.75">
      <c r="D690" s="39"/>
      <c r="E690" s="39"/>
      <c r="F690" s="39"/>
    </row>
    <row r="691" spans="4:6" ht="9.75">
      <c r="D691" s="39"/>
      <c r="E691" s="39"/>
      <c r="F691" s="39"/>
    </row>
    <row r="692" spans="4:6" ht="9.75">
      <c r="D692" s="39"/>
      <c r="E692" s="39"/>
      <c r="F692" s="39"/>
    </row>
    <row r="693" spans="4:6" ht="9.75">
      <c r="D693" s="39"/>
      <c r="E693" s="39"/>
      <c r="F693" s="39"/>
    </row>
    <row r="694" spans="4:6" ht="9.75">
      <c r="D694" s="39"/>
      <c r="E694" s="39"/>
      <c r="F694" s="39"/>
    </row>
    <row r="695" spans="4:6" ht="9.75">
      <c r="D695" s="39"/>
      <c r="E695" s="39"/>
      <c r="F695" s="39"/>
    </row>
    <row r="696" spans="4:6" ht="9.75">
      <c r="D696" s="39"/>
      <c r="E696" s="39"/>
      <c r="F696" s="39"/>
    </row>
    <row r="697" spans="4:6" ht="9.75">
      <c r="D697" s="39"/>
      <c r="E697" s="39"/>
      <c r="F697" s="39"/>
    </row>
    <row r="698" spans="4:6" ht="9.75">
      <c r="D698" s="39"/>
      <c r="E698" s="39"/>
      <c r="F698" s="39"/>
    </row>
    <row r="699" spans="4:6" ht="9.75">
      <c r="D699" s="39"/>
      <c r="E699" s="39"/>
      <c r="F699" s="39"/>
    </row>
    <row r="700" spans="4:6" ht="9.75">
      <c r="D700" s="39"/>
      <c r="E700" s="39"/>
      <c r="F700" s="39"/>
    </row>
    <row r="701" spans="4:6" ht="9.75">
      <c r="D701" s="39"/>
      <c r="E701" s="39"/>
      <c r="F701" s="39"/>
    </row>
    <row r="702" spans="4:6" ht="9.75">
      <c r="D702" s="39"/>
      <c r="E702" s="39"/>
      <c r="F702" s="39"/>
    </row>
    <row r="703" spans="4:6" ht="9.75">
      <c r="D703" s="39"/>
      <c r="E703" s="39"/>
      <c r="F703" s="39"/>
    </row>
    <row r="704" spans="4:6" ht="9.75">
      <c r="D704" s="39"/>
      <c r="E704" s="39"/>
      <c r="F704" s="39"/>
    </row>
    <row r="705" spans="4:6" ht="9.75">
      <c r="D705" s="39"/>
      <c r="E705" s="39"/>
      <c r="F705" s="39"/>
    </row>
    <row r="706" spans="4:6" ht="9.75">
      <c r="D706" s="39"/>
      <c r="E706" s="39"/>
      <c r="F706" s="39"/>
    </row>
    <row r="707" spans="4:6" ht="9.75">
      <c r="D707" s="39"/>
      <c r="E707" s="39"/>
      <c r="F707" s="39"/>
    </row>
    <row r="708" spans="4:6" ht="9.75">
      <c r="D708" s="39"/>
      <c r="E708" s="39"/>
      <c r="F708" s="39"/>
    </row>
    <row r="709" spans="4:6" ht="9.75">
      <c r="D709" s="39"/>
      <c r="E709" s="39"/>
      <c r="F709" s="39"/>
    </row>
    <row r="710" spans="4:6" ht="9.75">
      <c r="D710" s="39"/>
      <c r="E710" s="39"/>
      <c r="F710" s="39"/>
    </row>
    <row r="711" spans="4:6" ht="9.75">
      <c r="D711" s="39"/>
      <c r="E711" s="39"/>
      <c r="F711" s="39"/>
    </row>
    <row r="712" spans="4:6" ht="9.75">
      <c r="D712" s="39"/>
      <c r="E712" s="39"/>
      <c r="F712" s="39"/>
    </row>
    <row r="713" spans="4:6" ht="9.75">
      <c r="D713" s="39"/>
      <c r="E713" s="39"/>
      <c r="F713" s="39"/>
    </row>
    <row r="714" spans="4:6" ht="9.75">
      <c r="D714" s="39"/>
      <c r="E714" s="39"/>
      <c r="F714" s="39"/>
    </row>
    <row r="715" spans="4:6" ht="9.75">
      <c r="D715" s="39"/>
      <c r="E715" s="39"/>
      <c r="F715" s="39"/>
    </row>
    <row r="716" spans="4:6" ht="9.75">
      <c r="D716" s="39"/>
      <c r="E716" s="39"/>
      <c r="F716" s="39"/>
    </row>
    <row r="717" spans="4:6" ht="9.75">
      <c r="D717" s="39"/>
      <c r="E717" s="39"/>
      <c r="F717" s="39"/>
    </row>
    <row r="718" spans="4:6" ht="9.75">
      <c r="D718" s="39"/>
      <c r="E718" s="39"/>
      <c r="F718" s="39"/>
    </row>
    <row r="719" spans="4:6" ht="9.75">
      <c r="D719" s="39"/>
      <c r="E719" s="39"/>
      <c r="F719" s="39"/>
    </row>
    <row r="720" spans="4:6" ht="9.75">
      <c r="D720" s="39"/>
      <c r="E720" s="39"/>
      <c r="F720" s="39"/>
    </row>
    <row r="721" spans="4:6" ht="9.75">
      <c r="D721" s="39"/>
      <c r="E721" s="39"/>
      <c r="F721" s="39"/>
    </row>
    <row r="722" spans="4:6" ht="9.75">
      <c r="D722" s="39"/>
      <c r="E722" s="39"/>
      <c r="F722" s="39"/>
    </row>
    <row r="723" spans="4:6" ht="9.75">
      <c r="D723" s="39"/>
      <c r="E723" s="39"/>
      <c r="F723" s="39"/>
    </row>
    <row r="724" spans="4:6" ht="9.75">
      <c r="D724" s="39"/>
      <c r="E724" s="39"/>
      <c r="F724" s="39"/>
    </row>
    <row r="725" spans="4:6" ht="9.75">
      <c r="D725" s="39"/>
      <c r="E725" s="39"/>
      <c r="F725" s="39"/>
    </row>
    <row r="726" spans="4:6" ht="9.75">
      <c r="D726" s="39"/>
      <c r="E726" s="39"/>
      <c r="F726" s="39"/>
    </row>
    <row r="727" spans="4:6" ht="9.75">
      <c r="D727" s="39"/>
      <c r="E727" s="39"/>
      <c r="F727" s="39"/>
    </row>
    <row r="728" spans="4:6" ht="9.75">
      <c r="D728" s="39"/>
      <c r="E728" s="39"/>
      <c r="F728" s="39"/>
    </row>
    <row r="729" spans="4:6" ht="9.75">
      <c r="D729" s="39"/>
      <c r="E729" s="39"/>
      <c r="F729" s="39"/>
    </row>
    <row r="730" spans="4:6" ht="9.75">
      <c r="D730" s="39"/>
      <c r="E730" s="39"/>
      <c r="F730" s="39"/>
    </row>
    <row r="731" spans="4:6" ht="9.75">
      <c r="D731" s="39"/>
      <c r="E731" s="39"/>
      <c r="F731" s="39"/>
    </row>
    <row r="732" spans="4:6" ht="9.75">
      <c r="D732" s="39"/>
      <c r="E732" s="39"/>
      <c r="F732" s="39"/>
    </row>
    <row r="733" spans="4:6" ht="9.75">
      <c r="D733" s="39"/>
      <c r="E733" s="39"/>
      <c r="F733" s="39"/>
    </row>
    <row r="734" spans="4:6" ht="9.75">
      <c r="D734" s="39"/>
      <c r="E734" s="39"/>
      <c r="F734" s="39"/>
    </row>
    <row r="735" spans="4:6" ht="9.75">
      <c r="D735" s="39"/>
      <c r="E735" s="39"/>
      <c r="F735" s="39"/>
    </row>
    <row r="736" spans="4:6" ht="9.75">
      <c r="D736" s="39"/>
      <c r="E736" s="39"/>
      <c r="F736" s="39"/>
    </row>
    <row r="737" spans="4:6" ht="9.75">
      <c r="D737" s="39"/>
      <c r="E737" s="39"/>
      <c r="F737" s="39"/>
    </row>
    <row r="738" spans="4:6" ht="9.75">
      <c r="D738" s="39"/>
      <c r="E738" s="39"/>
      <c r="F738" s="39"/>
    </row>
    <row r="739" spans="4:6" ht="9.75">
      <c r="D739" s="39"/>
      <c r="E739" s="39"/>
      <c r="F739" s="39"/>
    </row>
  </sheetData>
  <sheetProtection password="9F76" sheet="1" objects="1" scenarios="1" formatCells="0" formatColumns="0" formatRows="0"/>
  <mergeCells count="338">
    <mergeCell ref="F134:F135"/>
    <mergeCell ref="E136:E137"/>
    <mergeCell ref="F136:F137"/>
    <mergeCell ref="A132:A133"/>
    <mergeCell ref="B132:B133"/>
    <mergeCell ref="A138:A139"/>
    <mergeCell ref="B138:B139"/>
    <mergeCell ref="B134:B135"/>
    <mergeCell ref="A134:A135"/>
    <mergeCell ref="A136:A137"/>
    <mergeCell ref="B136:B137"/>
    <mergeCell ref="A128:A129"/>
    <mergeCell ref="B128:B129"/>
    <mergeCell ref="A130:A131"/>
    <mergeCell ref="B130:B131"/>
    <mergeCell ref="A124:A125"/>
    <mergeCell ref="B124:B125"/>
    <mergeCell ref="A126:A127"/>
    <mergeCell ref="B126:B127"/>
    <mergeCell ref="A120:A121"/>
    <mergeCell ref="B120:B121"/>
    <mergeCell ref="A122:A123"/>
    <mergeCell ref="B122:B123"/>
    <mergeCell ref="A116:A117"/>
    <mergeCell ref="B116:B117"/>
    <mergeCell ref="A118:A119"/>
    <mergeCell ref="B118:B119"/>
    <mergeCell ref="A112:A113"/>
    <mergeCell ref="B112:B113"/>
    <mergeCell ref="A114:A115"/>
    <mergeCell ref="B114:B115"/>
    <mergeCell ref="A108:A109"/>
    <mergeCell ref="B108:B109"/>
    <mergeCell ref="A110:A111"/>
    <mergeCell ref="B110:B111"/>
    <mergeCell ref="A102:A103"/>
    <mergeCell ref="B102:B103"/>
    <mergeCell ref="A106:A107"/>
    <mergeCell ref="B106:B107"/>
    <mergeCell ref="A98:A99"/>
    <mergeCell ref="B98:B99"/>
    <mergeCell ref="A100:A101"/>
    <mergeCell ref="B100:B101"/>
    <mergeCell ref="A94:A95"/>
    <mergeCell ref="B94:B95"/>
    <mergeCell ref="A96:A97"/>
    <mergeCell ref="B96:B97"/>
    <mergeCell ref="A90:A91"/>
    <mergeCell ref="B90:B91"/>
    <mergeCell ref="A92:A93"/>
    <mergeCell ref="B92:B93"/>
    <mergeCell ref="A84:A85"/>
    <mergeCell ref="B84:B85"/>
    <mergeCell ref="A86:A87"/>
    <mergeCell ref="B86:B87"/>
    <mergeCell ref="A80:A81"/>
    <mergeCell ref="B80:B81"/>
    <mergeCell ref="A82:A83"/>
    <mergeCell ref="B82:B83"/>
    <mergeCell ref="A76:A77"/>
    <mergeCell ref="B76:B77"/>
    <mergeCell ref="A78:A79"/>
    <mergeCell ref="B78:B79"/>
    <mergeCell ref="A72:A73"/>
    <mergeCell ref="B72:B73"/>
    <mergeCell ref="A74:A75"/>
    <mergeCell ref="B74:B75"/>
    <mergeCell ref="A68:A69"/>
    <mergeCell ref="B68:B69"/>
    <mergeCell ref="A70:A71"/>
    <mergeCell ref="B70:B71"/>
    <mergeCell ref="A64:A65"/>
    <mergeCell ref="B64:B65"/>
    <mergeCell ref="A66:A67"/>
    <mergeCell ref="B66:B67"/>
    <mergeCell ref="A60:A61"/>
    <mergeCell ref="B60:B61"/>
    <mergeCell ref="A62:A63"/>
    <mergeCell ref="B62:B63"/>
    <mergeCell ref="A56:A57"/>
    <mergeCell ref="B56:B57"/>
    <mergeCell ref="A58:A59"/>
    <mergeCell ref="B58:B59"/>
    <mergeCell ref="A52:A53"/>
    <mergeCell ref="B52:B53"/>
    <mergeCell ref="A54:A55"/>
    <mergeCell ref="B54:B55"/>
    <mergeCell ref="A48:A49"/>
    <mergeCell ref="B48:B49"/>
    <mergeCell ref="A50:A51"/>
    <mergeCell ref="B50:B51"/>
    <mergeCell ref="A44:A45"/>
    <mergeCell ref="B44:B45"/>
    <mergeCell ref="A46:A47"/>
    <mergeCell ref="B46:B47"/>
    <mergeCell ref="A40:A41"/>
    <mergeCell ref="B40:B41"/>
    <mergeCell ref="A42:A43"/>
    <mergeCell ref="B42:B43"/>
    <mergeCell ref="A36:A37"/>
    <mergeCell ref="B36:B37"/>
    <mergeCell ref="A38:A39"/>
    <mergeCell ref="B38:B39"/>
    <mergeCell ref="A32:A33"/>
    <mergeCell ref="B32:B33"/>
    <mergeCell ref="A34:A35"/>
    <mergeCell ref="B34:B35"/>
    <mergeCell ref="A28:A29"/>
    <mergeCell ref="B28:B29"/>
    <mergeCell ref="A30:A31"/>
    <mergeCell ref="B30:B31"/>
    <mergeCell ref="A24:A25"/>
    <mergeCell ref="B24:B25"/>
    <mergeCell ref="A26:A27"/>
    <mergeCell ref="B26:B27"/>
    <mergeCell ref="A20:A21"/>
    <mergeCell ref="B20:B21"/>
    <mergeCell ref="A22:A23"/>
    <mergeCell ref="B22:B23"/>
    <mergeCell ref="B14:B15"/>
    <mergeCell ref="A16:A17"/>
    <mergeCell ref="B16:B17"/>
    <mergeCell ref="A18:A19"/>
    <mergeCell ref="B18:B19"/>
    <mergeCell ref="E138:E139"/>
    <mergeCell ref="F138:F139"/>
    <mergeCell ref="C138:C139"/>
    <mergeCell ref="A10:A11"/>
    <mergeCell ref="B10:B11"/>
    <mergeCell ref="A12:A13"/>
    <mergeCell ref="B12:B13"/>
    <mergeCell ref="A14:A15"/>
    <mergeCell ref="C134:C135"/>
    <mergeCell ref="C136:C137"/>
    <mergeCell ref="E128:E129"/>
    <mergeCell ref="F128:F129"/>
    <mergeCell ref="E132:E133"/>
    <mergeCell ref="F132:F133"/>
    <mergeCell ref="E130:E131"/>
    <mergeCell ref="F130:F131"/>
    <mergeCell ref="E120:E121"/>
    <mergeCell ref="F120:F121"/>
    <mergeCell ref="E122:E123"/>
    <mergeCell ref="F122:F123"/>
    <mergeCell ref="E124:E125"/>
    <mergeCell ref="F124:F125"/>
    <mergeCell ref="E126:E127"/>
    <mergeCell ref="F126:F127"/>
    <mergeCell ref="E116:E117"/>
    <mergeCell ref="F116:F117"/>
    <mergeCell ref="E118:E119"/>
    <mergeCell ref="F118:F119"/>
    <mergeCell ref="E112:E113"/>
    <mergeCell ref="F112:F113"/>
    <mergeCell ref="E114:E115"/>
    <mergeCell ref="F114:F115"/>
    <mergeCell ref="E108:E109"/>
    <mergeCell ref="F108:F109"/>
    <mergeCell ref="E110:E111"/>
    <mergeCell ref="F110:F111"/>
    <mergeCell ref="E102:E103"/>
    <mergeCell ref="F102:F103"/>
    <mergeCell ref="E106:E107"/>
    <mergeCell ref="F106:F107"/>
    <mergeCell ref="E98:E99"/>
    <mergeCell ref="F98:F99"/>
    <mergeCell ref="E100:E101"/>
    <mergeCell ref="F100:F101"/>
    <mergeCell ref="E94:E95"/>
    <mergeCell ref="F94:F95"/>
    <mergeCell ref="E96:E97"/>
    <mergeCell ref="F96:F97"/>
    <mergeCell ref="E90:E91"/>
    <mergeCell ref="F90:F91"/>
    <mergeCell ref="E92:E93"/>
    <mergeCell ref="F92:F93"/>
    <mergeCell ref="E84:E85"/>
    <mergeCell ref="F84:F85"/>
    <mergeCell ref="E86:E87"/>
    <mergeCell ref="F86:F87"/>
    <mergeCell ref="E80:E81"/>
    <mergeCell ref="F80:F81"/>
    <mergeCell ref="E82:E83"/>
    <mergeCell ref="F82:F83"/>
    <mergeCell ref="E76:E77"/>
    <mergeCell ref="F76:F77"/>
    <mergeCell ref="E78:E79"/>
    <mergeCell ref="F78:F79"/>
    <mergeCell ref="E72:E73"/>
    <mergeCell ref="F72:F73"/>
    <mergeCell ref="E74:E75"/>
    <mergeCell ref="F74:F75"/>
    <mergeCell ref="E68:E69"/>
    <mergeCell ref="F68:F69"/>
    <mergeCell ref="E70:E71"/>
    <mergeCell ref="F70:F71"/>
    <mergeCell ref="E64:E65"/>
    <mergeCell ref="F64:F65"/>
    <mergeCell ref="E66:E67"/>
    <mergeCell ref="F66:F67"/>
    <mergeCell ref="E60:E61"/>
    <mergeCell ref="F60:F61"/>
    <mergeCell ref="E62:E63"/>
    <mergeCell ref="F62:F63"/>
    <mergeCell ref="E56:E57"/>
    <mergeCell ref="F56:F57"/>
    <mergeCell ref="E58:E59"/>
    <mergeCell ref="F58:F59"/>
    <mergeCell ref="E52:E53"/>
    <mergeCell ref="F52:F53"/>
    <mergeCell ref="E54:E55"/>
    <mergeCell ref="F54:F55"/>
    <mergeCell ref="E48:E49"/>
    <mergeCell ref="F48:F49"/>
    <mergeCell ref="E50:E51"/>
    <mergeCell ref="F50:F51"/>
    <mergeCell ref="E44:E45"/>
    <mergeCell ref="F44:F45"/>
    <mergeCell ref="E46:E47"/>
    <mergeCell ref="F46:F47"/>
    <mergeCell ref="E40:E41"/>
    <mergeCell ref="F40:F41"/>
    <mergeCell ref="E42:E43"/>
    <mergeCell ref="F42:F43"/>
    <mergeCell ref="E36:E37"/>
    <mergeCell ref="F36:F37"/>
    <mergeCell ref="E38:E39"/>
    <mergeCell ref="F38:F39"/>
    <mergeCell ref="E32:E33"/>
    <mergeCell ref="F32:F33"/>
    <mergeCell ref="E34:E35"/>
    <mergeCell ref="F34:F35"/>
    <mergeCell ref="E28:E29"/>
    <mergeCell ref="F28:F29"/>
    <mergeCell ref="E30:E31"/>
    <mergeCell ref="F30:F31"/>
    <mergeCell ref="E24:E25"/>
    <mergeCell ref="F24:F25"/>
    <mergeCell ref="E26:E27"/>
    <mergeCell ref="F26:F27"/>
    <mergeCell ref="E20:E21"/>
    <mergeCell ref="F20:F21"/>
    <mergeCell ref="E22:E23"/>
    <mergeCell ref="F22:F23"/>
    <mergeCell ref="E16:E17"/>
    <mergeCell ref="F16:F17"/>
    <mergeCell ref="E18:E19"/>
    <mergeCell ref="F18:F19"/>
    <mergeCell ref="C130:C131"/>
    <mergeCell ref="C132:C133"/>
    <mergeCell ref="E10:E11"/>
    <mergeCell ref="F10:F11"/>
    <mergeCell ref="E12:E13"/>
    <mergeCell ref="F12:F13"/>
    <mergeCell ref="E14:E15"/>
    <mergeCell ref="F14:F15"/>
    <mergeCell ref="C122:C123"/>
    <mergeCell ref="C124:C125"/>
    <mergeCell ref="C126:C127"/>
    <mergeCell ref="C128:C129"/>
    <mergeCell ref="C114:C115"/>
    <mergeCell ref="C116:C117"/>
    <mergeCell ref="C118:C119"/>
    <mergeCell ref="C120:C121"/>
    <mergeCell ref="C106:C107"/>
    <mergeCell ref="C108:C109"/>
    <mergeCell ref="C110:C111"/>
    <mergeCell ref="C112:C113"/>
    <mergeCell ref="C96:C97"/>
    <mergeCell ref="C98:C99"/>
    <mergeCell ref="C100:C101"/>
    <mergeCell ref="C102:C103"/>
    <mergeCell ref="C86:C87"/>
    <mergeCell ref="C90:C91"/>
    <mergeCell ref="C92:C93"/>
    <mergeCell ref="C94:C95"/>
    <mergeCell ref="C78:C79"/>
    <mergeCell ref="C80:C81"/>
    <mergeCell ref="C82:C83"/>
    <mergeCell ref="C84:C85"/>
    <mergeCell ref="C70:C71"/>
    <mergeCell ref="C72:C73"/>
    <mergeCell ref="C74:C75"/>
    <mergeCell ref="C76:C77"/>
    <mergeCell ref="C62:C63"/>
    <mergeCell ref="C64:C65"/>
    <mergeCell ref="C66:C67"/>
    <mergeCell ref="C68:C69"/>
    <mergeCell ref="C54:C55"/>
    <mergeCell ref="C56:C57"/>
    <mergeCell ref="C58:C59"/>
    <mergeCell ref="C60:C61"/>
    <mergeCell ref="C46:C47"/>
    <mergeCell ref="C48:C49"/>
    <mergeCell ref="C50:C51"/>
    <mergeCell ref="C52:C53"/>
    <mergeCell ref="C38:C39"/>
    <mergeCell ref="C40:C41"/>
    <mergeCell ref="C42:C43"/>
    <mergeCell ref="C44:C45"/>
    <mergeCell ref="C30:C31"/>
    <mergeCell ref="C32:C33"/>
    <mergeCell ref="C34:C35"/>
    <mergeCell ref="C36:C37"/>
    <mergeCell ref="C12:C13"/>
    <mergeCell ref="C14:C15"/>
    <mergeCell ref="E134:E135"/>
    <mergeCell ref="C16:C17"/>
    <mergeCell ref="C18:C19"/>
    <mergeCell ref="C20:C21"/>
    <mergeCell ref="C22:C23"/>
    <mergeCell ref="C24:C25"/>
    <mergeCell ref="C26:C27"/>
    <mergeCell ref="C28:C29"/>
    <mergeCell ref="A4:B4"/>
    <mergeCell ref="C4:F4"/>
    <mergeCell ref="C10:C11"/>
    <mergeCell ref="D7:E7"/>
    <mergeCell ref="A5:B5"/>
    <mergeCell ref="A7:A9"/>
    <mergeCell ref="B7:B9"/>
    <mergeCell ref="C7:C9"/>
    <mergeCell ref="C5:F5"/>
    <mergeCell ref="C2:F2"/>
    <mergeCell ref="A3:B3"/>
    <mergeCell ref="C3:F3"/>
    <mergeCell ref="A1:F1"/>
    <mergeCell ref="A2:B2"/>
    <mergeCell ref="F88:F89"/>
    <mergeCell ref="A104:A105"/>
    <mergeCell ref="B104:B105"/>
    <mergeCell ref="C104:C105"/>
    <mergeCell ref="E104:E105"/>
    <mergeCell ref="F104:F105"/>
    <mergeCell ref="A88:A89"/>
    <mergeCell ref="B88:B89"/>
    <mergeCell ref="C88:C89"/>
    <mergeCell ref="E88:E89"/>
  </mergeCells>
  <printOptions/>
  <pageMargins left="0.1968503937007874" right="0.1968503937007874" top="0.7874015748031497" bottom="0.5905511811023623" header="0.5118110236220472" footer="0.5118110236220472"/>
  <pageSetup horizontalDpi="600" verticalDpi="600" orientation="portrait" paperSize="9" r:id="rId1"/>
  <ignoredErrors>
    <ignoredError sqref="E30 E50 E84 E100 E118" formula="1"/>
  </ignoredErrors>
</worksheet>
</file>

<file path=xl/worksheets/sheet4.xml><?xml version="1.0" encoding="utf-8"?>
<worksheet xmlns="http://schemas.openxmlformats.org/spreadsheetml/2006/main" xmlns:r="http://schemas.openxmlformats.org/officeDocument/2006/relationships">
  <sheetPr>
    <tabColor indexed="10"/>
  </sheetPr>
  <dimension ref="A1:G67"/>
  <sheetViews>
    <sheetView showGridLines="0" zoomScale="115" zoomScaleNormal="115" workbookViewId="0" topLeftCell="A1">
      <pane ySplit="7" topLeftCell="BM8" activePane="bottomLeft" state="frozen"/>
      <selection pane="topLeft" activeCell="A1" sqref="A1"/>
      <selection pane="bottomLeft" activeCell="E29" sqref="E29"/>
    </sheetView>
  </sheetViews>
  <sheetFormatPr defaultColWidth="9.140625" defaultRowHeight="12.75"/>
  <cols>
    <col min="1" max="1" width="6.00390625" style="32" customWidth="1"/>
    <col min="2" max="2" width="41.421875" style="40" customWidth="1"/>
    <col min="3" max="3" width="5.140625" style="38" bestFit="1" customWidth="1"/>
    <col min="4" max="4" width="16.421875" style="32" bestFit="1" customWidth="1"/>
    <col min="5" max="5" width="15.8515625" style="32" bestFit="1" customWidth="1"/>
    <col min="6" max="16384" width="9.140625" style="32" customWidth="1"/>
  </cols>
  <sheetData>
    <row r="1" spans="1:6" s="31" customFormat="1" ht="12" thickBot="1">
      <c r="A1" s="609" t="s">
        <v>29</v>
      </c>
      <c r="B1" s="609"/>
      <c r="C1" s="609"/>
      <c r="D1" s="609"/>
      <c r="E1" s="609"/>
      <c r="F1" s="65"/>
    </row>
    <row r="2" spans="1:6" s="31" customFormat="1" ht="15.75">
      <c r="A2" s="636" t="s">
        <v>151</v>
      </c>
      <c r="B2" s="637"/>
      <c r="C2" s="632" t="s">
        <v>435</v>
      </c>
      <c r="D2" s="633"/>
      <c r="E2" s="634"/>
      <c r="F2" s="194"/>
    </row>
    <row r="3" spans="1:6" ht="15.75">
      <c r="A3" s="607" t="s">
        <v>150</v>
      </c>
      <c r="B3" s="608"/>
      <c r="C3" s="604" t="s">
        <v>436</v>
      </c>
      <c r="D3" s="639"/>
      <c r="E3" s="246"/>
      <c r="F3" s="194"/>
    </row>
    <row r="4" spans="1:5" ht="15.75">
      <c r="A4" s="635" t="s">
        <v>553</v>
      </c>
      <c r="B4" s="635"/>
      <c r="C4" s="544" t="str">
        <f>IF(ISBLANK(Polročná_správa!B12),"  ",Polročná_správa!B12)</f>
        <v>Hydromeliorácie a.s.</v>
      </c>
      <c r="D4" s="511"/>
      <c r="E4" s="512"/>
    </row>
    <row r="5" spans="1:5" ht="15.75">
      <c r="A5" s="635" t="s">
        <v>261</v>
      </c>
      <c r="B5" s="638"/>
      <c r="C5" s="544" t="str">
        <f>IF(ISBLANK(Polročná_správa!E6),"  ",Polročná_správa!E6)</f>
        <v>31410031</v>
      </c>
      <c r="D5" s="511"/>
      <c r="E5" s="512"/>
    </row>
    <row r="7" spans="1:5" ht="27">
      <c r="A7" s="41" t="s">
        <v>141</v>
      </c>
      <c r="B7" s="41" t="s">
        <v>186</v>
      </c>
      <c r="C7" s="42" t="s">
        <v>152</v>
      </c>
      <c r="D7" s="41" t="s">
        <v>281</v>
      </c>
      <c r="E7" s="41" t="s">
        <v>274</v>
      </c>
    </row>
    <row r="8" spans="1:5" ht="9.75">
      <c r="A8" s="43"/>
      <c r="B8" s="144" t="s">
        <v>183</v>
      </c>
      <c r="C8" s="141" t="s">
        <v>365</v>
      </c>
      <c r="D8" s="219">
        <f>D9+D30+D63</f>
        <v>1204018</v>
      </c>
      <c r="E8" s="219">
        <f>E9+E30+E63</f>
        <v>1216711</v>
      </c>
    </row>
    <row r="9" spans="1:5" ht="9.75">
      <c r="A9" s="43" t="s">
        <v>283</v>
      </c>
      <c r="B9" s="44" t="s">
        <v>184</v>
      </c>
      <c r="C9" s="45" t="s">
        <v>367</v>
      </c>
      <c r="D9" s="219">
        <f>D10+D15+D22+D26+D29</f>
        <v>1030799</v>
      </c>
      <c r="E9" s="219">
        <f>E10+E15+E22+E26+E29</f>
        <v>1118775</v>
      </c>
    </row>
    <row r="10" spans="1:5" ht="9.75">
      <c r="A10" s="43" t="s">
        <v>366</v>
      </c>
      <c r="B10" s="44" t="s">
        <v>566</v>
      </c>
      <c r="C10" s="45" t="s">
        <v>368</v>
      </c>
      <c r="D10" s="219">
        <f>SUM(D11:D14)</f>
        <v>1093706</v>
      </c>
      <c r="E10" s="219">
        <f>SUM(E11:E14)</f>
        <v>1093706</v>
      </c>
    </row>
    <row r="11" spans="1:5" ht="9.75">
      <c r="A11" s="145" t="s">
        <v>188</v>
      </c>
      <c r="B11" s="46" t="s">
        <v>160</v>
      </c>
      <c r="C11" s="37" t="s">
        <v>369</v>
      </c>
      <c r="D11" s="69">
        <v>1093706</v>
      </c>
      <c r="E11" s="69">
        <v>1093706</v>
      </c>
    </row>
    <row r="12" spans="1:5" ht="9.75">
      <c r="A12" s="146" t="s">
        <v>154</v>
      </c>
      <c r="B12" s="46" t="s">
        <v>161</v>
      </c>
      <c r="C12" s="37" t="s">
        <v>370</v>
      </c>
      <c r="D12" s="69"/>
      <c r="E12" s="69"/>
    </row>
    <row r="13" spans="1:5" ht="9.75">
      <c r="A13" s="146" t="s">
        <v>330</v>
      </c>
      <c r="B13" s="46" t="s">
        <v>162</v>
      </c>
      <c r="C13" s="37" t="s">
        <v>439</v>
      </c>
      <c r="D13" s="69"/>
      <c r="E13" s="69"/>
    </row>
    <row r="14" spans="1:5" ht="9.75">
      <c r="A14" s="146" t="s">
        <v>332</v>
      </c>
      <c r="B14" s="46" t="s">
        <v>105</v>
      </c>
      <c r="C14" s="37" t="s">
        <v>440</v>
      </c>
      <c r="D14" s="69"/>
      <c r="E14" s="69"/>
    </row>
    <row r="15" spans="1:5" ht="9.75">
      <c r="A15" s="43" t="s">
        <v>438</v>
      </c>
      <c r="B15" s="44" t="s">
        <v>690</v>
      </c>
      <c r="C15" s="45" t="s">
        <v>441</v>
      </c>
      <c r="D15" s="219">
        <f>SUM(D16:D21)</f>
        <v>4663</v>
      </c>
      <c r="E15" s="219">
        <f>SUM(E16:E21)</f>
        <v>4663</v>
      </c>
    </row>
    <row r="16" spans="1:5" ht="9.75">
      <c r="A16" s="145" t="s">
        <v>189</v>
      </c>
      <c r="B16" s="46" t="s">
        <v>163</v>
      </c>
      <c r="C16" s="37" t="s">
        <v>442</v>
      </c>
      <c r="D16" s="69"/>
      <c r="E16" s="220"/>
    </row>
    <row r="17" spans="1:5" ht="9.75">
      <c r="A17" s="146" t="s">
        <v>154</v>
      </c>
      <c r="B17" s="46" t="s">
        <v>500</v>
      </c>
      <c r="C17" s="37" t="s">
        <v>443</v>
      </c>
      <c r="D17" s="69">
        <v>4663</v>
      </c>
      <c r="E17" s="69">
        <v>4663</v>
      </c>
    </row>
    <row r="18" spans="1:5" ht="9.75" customHeight="1">
      <c r="A18" s="146" t="s">
        <v>330</v>
      </c>
      <c r="B18" s="46" t="s">
        <v>501</v>
      </c>
      <c r="C18" s="37" t="s">
        <v>444</v>
      </c>
      <c r="D18" s="69"/>
      <c r="E18" s="69"/>
    </row>
    <row r="19" spans="1:5" ht="9.75">
      <c r="A19" s="146" t="s">
        <v>332</v>
      </c>
      <c r="B19" s="46" t="s">
        <v>164</v>
      </c>
      <c r="C19" s="37" t="s">
        <v>445</v>
      </c>
      <c r="D19" s="69"/>
      <c r="E19" s="69"/>
    </row>
    <row r="20" spans="1:5" ht="9.75">
      <c r="A20" s="146" t="s">
        <v>334</v>
      </c>
      <c r="B20" s="46" t="s">
        <v>165</v>
      </c>
      <c r="C20" s="37" t="s">
        <v>447</v>
      </c>
      <c r="D20" s="69"/>
      <c r="E20" s="69"/>
    </row>
    <row r="21" spans="1:5" ht="9.75">
      <c r="A21" s="146" t="s">
        <v>320</v>
      </c>
      <c r="B21" s="46" t="s">
        <v>615</v>
      </c>
      <c r="C21" s="37" t="s">
        <v>448</v>
      </c>
      <c r="D21" s="69"/>
      <c r="E21" s="69"/>
    </row>
    <row r="22" spans="1:5" ht="9.75">
      <c r="A22" s="43" t="s">
        <v>446</v>
      </c>
      <c r="B22" s="44" t="s">
        <v>691</v>
      </c>
      <c r="C22" s="45" t="s">
        <v>449</v>
      </c>
      <c r="D22" s="219">
        <f>SUM(D23:D25)</f>
        <v>16218</v>
      </c>
      <c r="E22" s="219">
        <f>SUM(E23:E25)</f>
        <v>15623</v>
      </c>
    </row>
    <row r="23" spans="1:5" ht="9.75">
      <c r="A23" s="145" t="s">
        <v>190</v>
      </c>
      <c r="B23" s="46" t="s">
        <v>166</v>
      </c>
      <c r="C23" s="37" t="s">
        <v>450</v>
      </c>
      <c r="D23" s="69">
        <v>16218</v>
      </c>
      <c r="E23" s="69">
        <v>15623</v>
      </c>
    </row>
    <row r="24" spans="1:5" ht="9.75">
      <c r="A24" s="146" t="s">
        <v>154</v>
      </c>
      <c r="B24" s="46" t="s">
        <v>167</v>
      </c>
      <c r="C24" s="37" t="s">
        <v>452</v>
      </c>
      <c r="D24" s="69"/>
      <c r="E24" s="69"/>
    </row>
    <row r="25" spans="1:5" ht="9.75">
      <c r="A25" s="146" t="s">
        <v>330</v>
      </c>
      <c r="B25" s="46" t="s">
        <v>168</v>
      </c>
      <c r="C25" s="37" t="s">
        <v>453</v>
      </c>
      <c r="D25" s="69"/>
      <c r="E25" s="220"/>
    </row>
    <row r="26" spans="1:5" ht="9.75">
      <c r="A26" s="43" t="s">
        <v>451</v>
      </c>
      <c r="B26" s="44" t="s">
        <v>502</v>
      </c>
      <c r="C26" s="45" t="s">
        <v>454</v>
      </c>
      <c r="D26" s="219">
        <f>SUM(D27:D28)</f>
        <v>4362</v>
      </c>
      <c r="E26" s="219">
        <f>SUM(E27:E28)</f>
        <v>3211</v>
      </c>
    </row>
    <row r="27" spans="1:5" ht="9.75">
      <c r="A27" s="145" t="s">
        <v>191</v>
      </c>
      <c r="B27" s="46" t="s">
        <v>169</v>
      </c>
      <c r="C27" s="37" t="s">
        <v>456</v>
      </c>
      <c r="D27" s="69">
        <v>4362</v>
      </c>
      <c r="E27" s="69">
        <v>3211</v>
      </c>
    </row>
    <row r="28" spans="1:5" ht="9.75">
      <c r="A28" s="146" t="s">
        <v>154</v>
      </c>
      <c r="B28" s="46" t="s">
        <v>170</v>
      </c>
      <c r="C28" s="37" t="s">
        <v>457</v>
      </c>
      <c r="D28" s="69"/>
      <c r="E28" s="69"/>
    </row>
    <row r="29" spans="1:5" ht="9.75">
      <c r="A29" s="43" t="s">
        <v>455</v>
      </c>
      <c r="B29" s="44" t="s">
        <v>14</v>
      </c>
      <c r="C29" s="45" t="s">
        <v>458</v>
      </c>
      <c r="D29" s="219">
        <f>'P2Súvaha- aktíva'!E10-(D10+D15+D22+D26+D30+D63)</f>
        <v>-88150</v>
      </c>
      <c r="E29" s="219">
        <f>'P2Súvaha- aktíva'!F10-(E10+E15+E22+E26+E30+E63)</f>
        <v>1572</v>
      </c>
    </row>
    <row r="30" spans="1:5" ht="9.75">
      <c r="A30" s="43" t="s">
        <v>285</v>
      </c>
      <c r="B30" s="44" t="s">
        <v>185</v>
      </c>
      <c r="C30" s="45" t="s">
        <v>459</v>
      </c>
      <c r="D30" s="219">
        <f>D31+D36+D48+D59+D60</f>
        <v>173219</v>
      </c>
      <c r="E30" s="219">
        <f>E31+E36+E48+E59+E60</f>
        <v>97936</v>
      </c>
    </row>
    <row r="31" spans="1:7" ht="9.75">
      <c r="A31" s="43" t="s">
        <v>287</v>
      </c>
      <c r="B31" s="44" t="s">
        <v>803</v>
      </c>
      <c r="C31" s="45" t="s">
        <v>460</v>
      </c>
      <c r="D31" s="219">
        <f>SUM(D32:D35)</f>
        <v>0</v>
      </c>
      <c r="E31" s="219">
        <f>SUM(E32:E35)</f>
        <v>674</v>
      </c>
      <c r="G31" s="142"/>
    </row>
    <row r="32" spans="1:5" ht="9.75">
      <c r="A32" s="145" t="s">
        <v>153</v>
      </c>
      <c r="B32" s="46" t="s">
        <v>15</v>
      </c>
      <c r="C32" s="37" t="s">
        <v>461</v>
      </c>
      <c r="D32" s="69"/>
      <c r="E32" s="69"/>
    </row>
    <row r="33" spans="1:7" ht="9.75">
      <c r="A33" s="146" t="s">
        <v>154</v>
      </c>
      <c r="B33" s="46" t="s">
        <v>16</v>
      </c>
      <c r="C33" s="37" t="s">
        <v>463</v>
      </c>
      <c r="D33" s="69"/>
      <c r="E33" s="69"/>
      <c r="G33" s="142"/>
    </row>
    <row r="34" spans="1:5" ht="9.75">
      <c r="A34" s="146" t="s">
        <v>330</v>
      </c>
      <c r="B34" s="46" t="s">
        <v>171</v>
      </c>
      <c r="C34" s="37" t="s">
        <v>464</v>
      </c>
      <c r="D34" s="69"/>
      <c r="E34" s="220"/>
    </row>
    <row r="35" spans="1:5" ht="9.75">
      <c r="A35" s="146" t="s">
        <v>332</v>
      </c>
      <c r="B35" s="46" t="s">
        <v>17</v>
      </c>
      <c r="C35" s="37" t="s">
        <v>465</v>
      </c>
      <c r="D35" s="69"/>
      <c r="E35" s="220">
        <v>674</v>
      </c>
    </row>
    <row r="36" spans="1:5" ht="9.75">
      <c r="A36" s="43" t="s">
        <v>462</v>
      </c>
      <c r="B36" s="44" t="s">
        <v>692</v>
      </c>
      <c r="C36" s="45" t="s">
        <v>466</v>
      </c>
      <c r="D36" s="219">
        <f>SUM(D37:D47)</f>
        <v>5843</v>
      </c>
      <c r="E36" s="219">
        <f>SUM(E37:E47)</f>
        <v>5768</v>
      </c>
    </row>
    <row r="37" spans="1:5" ht="9.75">
      <c r="A37" s="145" t="s">
        <v>157</v>
      </c>
      <c r="B37" s="46" t="s">
        <v>172</v>
      </c>
      <c r="C37" s="37" t="s">
        <v>467</v>
      </c>
      <c r="D37" s="69"/>
      <c r="E37" s="69"/>
    </row>
    <row r="38" spans="1:5" ht="9.75">
      <c r="A38" s="146" t="s">
        <v>154</v>
      </c>
      <c r="B38" s="46" t="s">
        <v>796</v>
      </c>
      <c r="C38" s="37" t="s">
        <v>468</v>
      </c>
      <c r="D38" s="69"/>
      <c r="E38" s="69"/>
    </row>
    <row r="39" spans="1:5" ht="9.75">
      <c r="A39" s="146" t="s">
        <v>330</v>
      </c>
      <c r="B39" s="46" t="s">
        <v>173</v>
      </c>
      <c r="C39" s="37" t="s">
        <v>469</v>
      </c>
      <c r="D39" s="69"/>
      <c r="E39" s="69"/>
    </row>
    <row r="40" spans="1:5" ht="19.5">
      <c r="A40" s="146" t="s">
        <v>332</v>
      </c>
      <c r="B40" s="46" t="s">
        <v>616</v>
      </c>
      <c r="C40" s="37" t="s">
        <v>470</v>
      </c>
      <c r="D40" s="69"/>
      <c r="E40" s="69"/>
    </row>
    <row r="41" spans="1:5" ht="9.75">
      <c r="A41" s="146" t="s">
        <v>334</v>
      </c>
      <c r="B41" s="46" t="s">
        <v>503</v>
      </c>
      <c r="C41" s="37" t="s">
        <v>471</v>
      </c>
      <c r="D41" s="69"/>
      <c r="E41" s="69"/>
    </row>
    <row r="42" spans="1:5" ht="9.75">
      <c r="A42" s="146" t="s">
        <v>320</v>
      </c>
      <c r="B42" s="46" t="s">
        <v>174</v>
      </c>
      <c r="C42" s="37" t="s">
        <v>472</v>
      </c>
      <c r="D42" s="69"/>
      <c r="E42" s="69"/>
    </row>
    <row r="43" spans="1:5" ht="9.75">
      <c r="A43" s="146" t="s">
        <v>322</v>
      </c>
      <c r="B43" s="46" t="s">
        <v>504</v>
      </c>
      <c r="C43" s="37" t="s">
        <v>473</v>
      </c>
      <c r="D43" s="69"/>
      <c r="E43" s="69"/>
    </row>
    <row r="44" spans="1:5" ht="9.75">
      <c r="A44" s="146" t="s">
        <v>155</v>
      </c>
      <c r="B44" s="46" t="s">
        <v>505</v>
      </c>
      <c r="C44" s="37" t="s">
        <v>474</v>
      </c>
      <c r="D44" s="69"/>
      <c r="E44" s="69"/>
    </row>
    <row r="45" spans="1:5" ht="9.75">
      <c r="A45" s="146" t="s">
        <v>156</v>
      </c>
      <c r="B45" s="46" t="s">
        <v>175</v>
      </c>
      <c r="C45" s="37" t="s">
        <v>475</v>
      </c>
      <c r="D45" s="69">
        <v>3938</v>
      </c>
      <c r="E45" s="69">
        <v>3863</v>
      </c>
    </row>
    <row r="46" spans="1:5" ht="9.75">
      <c r="A46" s="146" t="s">
        <v>187</v>
      </c>
      <c r="B46" s="46" t="s">
        <v>506</v>
      </c>
      <c r="C46" s="37" t="s">
        <v>476</v>
      </c>
      <c r="D46" s="69"/>
      <c r="E46" s="69"/>
    </row>
    <row r="47" spans="1:5" ht="9.75">
      <c r="A47" s="146" t="s">
        <v>804</v>
      </c>
      <c r="B47" s="46" t="s">
        <v>176</v>
      </c>
      <c r="C47" s="37" t="s">
        <v>477</v>
      </c>
      <c r="D47" s="69">
        <v>1905</v>
      </c>
      <c r="E47" s="69">
        <v>1905</v>
      </c>
    </row>
    <row r="48" spans="1:5" ht="9.75">
      <c r="A48" s="43" t="s">
        <v>313</v>
      </c>
      <c r="B48" s="44" t="s">
        <v>809</v>
      </c>
      <c r="C48" s="45" t="s">
        <v>478</v>
      </c>
      <c r="D48" s="219">
        <f>SUM(D49:D58)</f>
        <v>167376</v>
      </c>
      <c r="E48" s="219">
        <f>SUM(E49:E58)</f>
        <v>91494</v>
      </c>
    </row>
    <row r="49" spans="1:5" ht="9.75">
      <c r="A49" s="145" t="s">
        <v>192</v>
      </c>
      <c r="B49" s="46" t="s">
        <v>507</v>
      </c>
      <c r="C49" s="37" t="s">
        <v>479</v>
      </c>
      <c r="D49" s="69">
        <v>96293</v>
      </c>
      <c r="E49" s="69">
        <v>21448</v>
      </c>
    </row>
    <row r="50" spans="1:5" ht="9.75">
      <c r="A50" s="146" t="s">
        <v>154</v>
      </c>
      <c r="B50" s="46" t="s">
        <v>796</v>
      </c>
      <c r="C50" s="37" t="s">
        <v>480</v>
      </c>
      <c r="D50" s="69"/>
      <c r="E50" s="69"/>
    </row>
    <row r="51" spans="1:5" ht="9.75">
      <c r="A51" s="146" t="s">
        <v>330</v>
      </c>
      <c r="B51" s="46" t="s">
        <v>177</v>
      </c>
      <c r="C51" s="37" t="s">
        <v>481</v>
      </c>
      <c r="D51" s="69"/>
      <c r="E51" s="69"/>
    </row>
    <row r="52" spans="1:5" ht="19.5">
      <c r="A52" s="146" t="s">
        <v>332</v>
      </c>
      <c r="B52" s="46" t="s">
        <v>617</v>
      </c>
      <c r="C52" s="37" t="s">
        <v>482</v>
      </c>
      <c r="D52" s="69"/>
      <c r="E52" s="69"/>
    </row>
    <row r="53" spans="1:5" ht="9.75">
      <c r="A53" s="146" t="s">
        <v>334</v>
      </c>
      <c r="B53" s="46" t="s">
        <v>178</v>
      </c>
      <c r="C53" s="37" t="s">
        <v>483</v>
      </c>
      <c r="D53" s="69"/>
      <c r="E53" s="69"/>
    </row>
    <row r="54" spans="1:5" ht="9.75">
      <c r="A54" s="146" t="s">
        <v>320</v>
      </c>
      <c r="B54" s="46" t="s">
        <v>179</v>
      </c>
      <c r="C54" s="37" t="s">
        <v>485</v>
      </c>
      <c r="D54" s="69"/>
      <c r="E54" s="69"/>
    </row>
    <row r="55" spans="1:5" ht="9.75">
      <c r="A55" s="146" t="s">
        <v>322</v>
      </c>
      <c r="B55" s="46" t="s">
        <v>180</v>
      </c>
      <c r="C55" s="37" t="s">
        <v>486</v>
      </c>
      <c r="D55" s="69">
        <v>30630</v>
      </c>
      <c r="E55" s="69">
        <v>27426</v>
      </c>
    </row>
    <row r="56" spans="1:5" ht="9.75">
      <c r="A56" s="146" t="s">
        <v>155</v>
      </c>
      <c r="B56" s="46" t="s">
        <v>620</v>
      </c>
      <c r="C56" s="37" t="s">
        <v>487</v>
      </c>
      <c r="D56" s="69">
        <v>20647</v>
      </c>
      <c r="E56" s="69">
        <v>18496</v>
      </c>
    </row>
    <row r="57" spans="1:5" ht="9.75">
      <c r="A57" s="146" t="s">
        <v>156</v>
      </c>
      <c r="B57" s="46" t="s">
        <v>181</v>
      </c>
      <c r="C57" s="37" t="s">
        <v>488</v>
      </c>
      <c r="D57" s="69">
        <v>16849</v>
      </c>
      <c r="E57" s="69">
        <v>17871</v>
      </c>
    </row>
    <row r="58" spans="1:5" ht="9.75">
      <c r="A58" s="146" t="s">
        <v>187</v>
      </c>
      <c r="B58" s="46" t="s">
        <v>508</v>
      </c>
      <c r="C58" s="37" t="s">
        <v>18</v>
      </c>
      <c r="D58" s="69">
        <v>2957</v>
      </c>
      <c r="E58" s="69">
        <v>6253</v>
      </c>
    </row>
    <row r="59" spans="1:5" ht="9.75">
      <c r="A59" s="43" t="s">
        <v>484</v>
      </c>
      <c r="B59" s="44" t="s">
        <v>510</v>
      </c>
      <c r="C59" s="45" t="s">
        <v>489</v>
      </c>
      <c r="D59" s="218"/>
      <c r="E59" s="218"/>
    </row>
    <row r="60" spans="1:5" ht="9.75">
      <c r="A60" s="43" t="s">
        <v>19</v>
      </c>
      <c r="B60" s="44" t="s">
        <v>20</v>
      </c>
      <c r="C60" s="45" t="s">
        <v>490</v>
      </c>
      <c r="D60" s="219">
        <f>SUM(D61:D62)</f>
        <v>0</v>
      </c>
      <c r="E60" s="219">
        <f>SUM(E61:E62)</f>
        <v>0</v>
      </c>
    </row>
    <row r="61" spans="1:5" ht="9.75">
      <c r="A61" s="145" t="s">
        <v>21</v>
      </c>
      <c r="B61" s="46" t="s">
        <v>509</v>
      </c>
      <c r="C61" s="37" t="s">
        <v>805</v>
      </c>
      <c r="D61" s="69"/>
      <c r="E61" s="69"/>
    </row>
    <row r="62" spans="1:5" ht="9.75">
      <c r="A62" s="146" t="s">
        <v>154</v>
      </c>
      <c r="B62" s="46" t="s">
        <v>182</v>
      </c>
      <c r="C62" s="37" t="s">
        <v>24</v>
      </c>
      <c r="D62" s="69"/>
      <c r="E62" s="69"/>
    </row>
    <row r="63" spans="1:5" ht="9.75">
      <c r="A63" s="43" t="s">
        <v>325</v>
      </c>
      <c r="B63" s="44" t="s">
        <v>800</v>
      </c>
      <c r="C63" s="47">
        <v>121</v>
      </c>
      <c r="D63" s="219">
        <f>SUM(D64:D67)</f>
        <v>0</v>
      </c>
      <c r="E63" s="219">
        <f>SUM(E64:E67)</f>
        <v>0</v>
      </c>
    </row>
    <row r="64" spans="1:5" ht="9.75">
      <c r="A64" s="145" t="s">
        <v>806</v>
      </c>
      <c r="B64" s="46" t="s">
        <v>25</v>
      </c>
      <c r="C64" s="37" t="s">
        <v>22</v>
      </c>
      <c r="D64" s="69"/>
      <c r="E64" s="69"/>
    </row>
    <row r="65" spans="1:5" ht="9.75">
      <c r="A65" s="57" t="s">
        <v>154</v>
      </c>
      <c r="B65" s="46" t="s">
        <v>26</v>
      </c>
      <c r="C65" s="37" t="s">
        <v>23</v>
      </c>
      <c r="D65" s="69"/>
      <c r="E65" s="69"/>
    </row>
    <row r="66" spans="1:5" ht="9.75">
      <c r="A66" s="57" t="s">
        <v>330</v>
      </c>
      <c r="B66" s="46" t="s">
        <v>27</v>
      </c>
      <c r="C66" s="37" t="s">
        <v>807</v>
      </c>
      <c r="D66" s="69"/>
      <c r="E66" s="69"/>
    </row>
    <row r="67" spans="1:5" ht="9.75">
      <c r="A67" s="57" t="s">
        <v>332</v>
      </c>
      <c r="B67" s="46" t="s">
        <v>28</v>
      </c>
      <c r="C67" s="37" t="s">
        <v>808</v>
      </c>
      <c r="D67" s="69"/>
      <c r="E67" s="69"/>
    </row>
  </sheetData>
  <sheetProtection password="9F76" sheet="1" objects="1" scenarios="1" formatCells="0" formatColumns="0" formatRows="0"/>
  <mergeCells count="9">
    <mergeCell ref="A5:B5"/>
    <mergeCell ref="C5:E5"/>
    <mergeCell ref="A3:B3"/>
    <mergeCell ref="C3:E3"/>
    <mergeCell ref="C2:E2"/>
    <mergeCell ref="A1:E1"/>
    <mergeCell ref="A4:B4"/>
    <mergeCell ref="C4:E4"/>
    <mergeCell ref="A2:B2"/>
  </mergeCells>
  <printOptions/>
  <pageMargins left="0.1968503937007874" right="0.1968503937007874" top="0.984251968503937" bottom="0.984251968503937" header="0.5118110236220472" footer="0.5118110236220472"/>
  <pageSetup horizontalDpi="204" verticalDpi="204" orientation="portrait" paperSize="9" r:id="rId1"/>
</worksheet>
</file>

<file path=xl/worksheets/sheet5.xml><?xml version="1.0" encoding="utf-8"?>
<worksheet xmlns="http://schemas.openxmlformats.org/spreadsheetml/2006/main" xmlns:r="http://schemas.openxmlformats.org/officeDocument/2006/relationships">
  <sheetPr>
    <tabColor indexed="10"/>
  </sheetPr>
  <dimension ref="A1:H132"/>
  <sheetViews>
    <sheetView showGridLines="0" zoomScale="115" zoomScaleNormal="115" workbookViewId="0" topLeftCell="A94">
      <selection activeCell="E105" sqref="E105"/>
    </sheetView>
  </sheetViews>
  <sheetFormatPr defaultColWidth="9.140625" defaultRowHeight="12.75"/>
  <cols>
    <col min="1" max="1" width="5.00390625" style="48" customWidth="1"/>
    <col min="2" max="2" width="47.57421875" style="49" customWidth="1"/>
    <col min="3" max="3" width="5.140625" style="48" bestFit="1" customWidth="1"/>
    <col min="4" max="4" width="18.57421875" style="48" customWidth="1"/>
    <col min="5" max="5" width="19.00390625" style="48" customWidth="1"/>
    <col min="6" max="6" width="1.1484375" style="48" customWidth="1"/>
    <col min="7" max="7" width="14.00390625" style="48" customWidth="1"/>
    <col min="8" max="16384" width="9.140625" style="48" customWidth="1"/>
  </cols>
  <sheetData>
    <row r="1" spans="1:7" s="31" customFormat="1" ht="12" thickBot="1">
      <c r="A1" s="609" t="s">
        <v>30</v>
      </c>
      <c r="B1" s="609"/>
      <c r="C1" s="609"/>
      <c r="D1" s="609"/>
      <c r="E1" s="609"/>
      <c r="F1" s="609"/>
      <c r="G1" s="609"/>
    </row>
    <row r="2" spans="1:7" s="31" customFormat="1" ht="15.75">
      <c r="A2" s="607" t="s">
        <v>151</v>
      </c>
      <c r="B2" s="608"/>
      <c r="C2" s="604" t="s">
        <v>435</v>
      </c>
      <c r="D2" s="650"/>
      <c r="E2" s="650"/>
      <c r="F2" s="650"/>
      <c r="G2" s="651"/>
    </row>
    <row r="3" spans="1:7" s="32" customFormat="1" ht="15.75">
      <c r="A3" s="607" t="s">
        <v>150</v>
      </c>
      <c r="B3" s="608"/>
      <c r="C3" s="604" t="s">
        <v>436</v>
      </c>
      <c r="D3" s="650"/>
      <c r="E3" s="650"/>
      <c r="F3" s="650"/>
      <c r="G3" s="651"/>
    </row>
    <row r="4" spans="1:7" s="32" customFormat="1" ht="16.5" customHeight="1">
      <c r="A4" s="635" t="s">
        <v>553</v>
      </c>
      <c r="B4" s="635"/>
      <c r="C4" s="544" t="str">
        <f>IF(ISBLANK(Polročná_správa!B12),"  ",Polročná_správa!B12)</f>
        <v>Hydromeliorácie a.s.</v>
      </c>
      <c r="D4" s="648"/>
      <c r="E4" s="648"/>
      <c r="F4" s="648"/>
      <c r="G4" s="649"/>
    </row>
    <row r="5" spans="1:7" s="32" customFormat="1" ht="15.75">
      <c r="A5" s="635" t="s">
        <v>261</v>
      </c>
      <c r="B5" s="638"/>
      <c r="C5" s="544" t="str">
        <f>IF(ISBLANK(Polročná_správa!E6),"  ",Polročná_správa!E6)</f>
        <v>31410031</v>
      </c>
      <c r="D5" s="511"/>
      <c r="E5" s="511"/>
      <c r="F5" s="511"/>
      <c r="G5" s="512"/>
    </row>
    <row r="7" spans="1:7" ht="9.75">
      <c r="A7" s="613" t="s">
        <v>141</v>
      </c>
      <c r="B7" s="613" t="s">
        <v>246</v>
      </c>
      <c r="C7" s="613" t="s">
        <v>152</v>
      </c>
      <c r="D7" s="642" t="s">
        <v>31</v>
      </c>
      <c r="E7" s="642"/>
      <c r="F7" s="83"/>
      <c r="G7" s="640" t="s">
        <v>688</v>
      </c>
    </row>
    <row r="8" spans="1:7" ht="29.25">
      <c r="A8" s="647"/>
      <c r="B8" s="647"/>
      <c r="C8" s="647"/>
      <c r="D8" s="50" t="s">
        <v>32</v>
      </c>
      <c r="E8" s="50" t="s">
        <v>92</v>
      </c>
      <c r="F8" s="83"/>
      <c r="G8" s="641"/>
    </row>
    <row r="9" spans="1:7" ht="19.5">
      <c r="A9" s="641"/>
      <c r="B9" s="641"/>
      <c r="C9" s="641"/>
      <c r="D9" s="50" t="s">
        <v>33</v>
      </c>
      <c r="E9" s="50" t="s">
        <v>93</v>
      </c>
      <c r="F9" s="83"/>
      <c r="G9" s="640" t="s">
        <v>689</v>
      </c>
    </row>
    <row r="10" spans="1:7" ht="9.75">
      <c r="A10" s="615"/>
      <c r="B10" s="615"/>
      <c r="C10" s="615"/>
      <c r="D10" s="50" t="s">
        <v>34</v>
      </c>
      <c r="E10" s="50" t="s">
        <v>34</v>
      </c>
      <c r="F10" s="83"/>
      <c r="G10" s="664"/>
    </row>
    <row r="11" spans="1:7" ht="9.75">
      <c r="A11" s="645" t="s">
        <v>526</v>
      </c>
      <c r="B11" s="643" t="s">
        <v>193</v>
      </c>
      <c r="C11" s="645" t="s">
        <v>491</v>
      </c>
      <c r="D11" s="69"/>
      <c r="E11" s="69"/>
      <c r="F11" s="222"/>
      <c r="G11" s="594"/>
    </row>
    <row r="12" spans="1:7" ht="9.75">
      <c r="A12" s="646"/>
      <c r="B12" s="644"/>
      <c r="C12" s="646"/>
      <c r="D12" s="69"/>
      <c r="E12" s="69"/>
      <c r="F12" s="222"/>
      <c r="G12" s="595"/>
    </row>
    <row r="13" spans="1:7" ht="9.75">
      <c r="A13" s="652" t="s">
        <v>283</v>
      </c>
      <c r="B13" s="643" t="s">
        <v>194</v>
      </c>
      <c r="C13" s="645" t="s">
        <v>492</v>
      </c>
      <c r="D13" s="69"/>
      <c r="E13" s="69"/>
      <c r="F13" s="222"/>
      <c r="G13" s="594"/>
    </row>
    <row r="14" spans="1:7" ht="9.75">
      <c r="A14" s="653"/>
      <c r="B14" s="644"/>
      <c r="C14" s="646"/>
      <c r="D14" s="69"/>
      <c r="E14" s="69"/>
      <c r="F14" s="222"/>
      <c r="G14" s="595"/>
    </row>
    <row r="15" spans="1:7" s="143" customFormat="1" ht="9">
      <c r="A15" s="654" t="s">
        <v>493</v>
      </c>
      <c r="B15" s="656" t="s">
        <v>227</v>
      </c>
      <c r="C15" s="654" t="s">
        <v>494</v>
      </c>
      <c r="D15" s="219">
        <f>D11-D13</f>
        <v>0</v>
      </c>
      <c r="E15" s="219">
        <f>E11-E13</f>
        <v>0</v>
      </c>
      <c r="F15" s="223"/>
      <c r="G15" s="622">
        <f>G11-G13</f>
        <v>0</v>
      </c>
    </row>
    <row r="16" spans="1:7" s="143" customFormat="1" ht="9">
      <c r="A16" s="655"/>
      <c r="B16" s="657"/>
      <c r="C16" s="655"/>
      <c r="D16" s="219">
        <f>D12-D14</f>
        <v>0</v>
      </c>
      <c r="E16" s="219">
        <f>E12-E14</f>
        <v>0</v>
      </c>
      <c r="F16" s="223"/>
      <c r="G16" s="623"/>
    </row>
    <row r="17" spans="1:7" ht="9.75">
      <c r="A17" s="654" t="s">
        <v>236</v>
      </c>
      <c r="B17" s="656" t="s">
        <v>228</v>
      </c>
      <c r="C17" s="654" t="s">
        <v>495</v>
      </c>
      <c r="D17" s="219">
        <f>SUM(D19+D21+D23)</f>
        <v>538918</v>
      </c>
      <c r="E17" s="219">
        <f>SUM(E19+E21+E23)</f>
        <v>552317</v>
      </c>
      <c r="F17" s="223"/>
      <c r="G17" s="622">
        <f>SUM(G19+G21+G23)</f>
        <v>0</v>
      </c>
    </row>
    <row r="18" spans="1:7" ht="9.75">
      <c r="A18" s="655"/>
      <c r="B18" s="657"/>
      <c r="C18" s="655"/>
      <c r="D18" s="219">
        <f>SUM(D20+D22+D24)</f>
        <v>0</v>
      </c>
      <c r="E18" s="219">
        <f>SUM(E20+E22+E24)</f>
        <v>0</v>
      </c>
      <c r="F18" s="223"/>
      <c r="G18" s="623"/>
    </row>
    <row r="19" spans="1:7" ht="9.75">
      <c r="A19" s="645" t="s">
        <v>35</v>
      </c>
      <c r="B19" s="643" t="s">
        <v>195</v>
      </c>
      <c r="C19" s="645" t="s">
        <v>515</v>
      </c>
      <c r="D19" s="69">
        <v>356998</v>
      </c>
      <c r="E19" s="69">
        <v>503926</v>
      </c>
      <c r="F19" s="222"/>
      <c r="G19" s="594"/>
    </row>
    <row r="20" spans="1:7" ht="9.75">
      <c r="A20" s="658"/>
      <c r="B20" s="644"/>
      <c r="C20" s="646"/>
      <c r="D20" s="69"/>
      <c r="E20" s="69"/>
      <c r="F20" s="222"/>
      <c r="G20" s="595"/>
    </row>
    <row r="21" spans="1:7" ht="9.75">
      <c r="A21" s="645" t="s">
        <v>154</v>
      </c>
      <c r="B21" s="643" t="s">
        <v>196</v>
      </c>
      <c r="C21" s="645" t="s">
        <v>516</v>
      </c>
      <c r="D21" s="69">
        <v>50000</v>
      </c>
      <c r="E21" s="69"/>
      <c r="F21" s="222"/>
      <c r="G21" s="594"/>
    </row>
    <row r="22" spans="1:7" ht="9.75">
      <c r="A22" s="646"/>
      <c r="B22" s="644"/>
      <c r="C22" s="646"/>
      <c r="D22" s="69"/>
      <c r="E22" s="69"/>
      <c r="F22" s="222"/>
      <c r="G22" s="595"/>
    </row>
    <row r="23" spans="1:7" ht="9.75">
      <c r="A23" s="645" t="s">
        <v>330</v>
      </c>
      <c r="B23" s="643" t="s">
        <v>197</v>
      </c>
      <c r="C23" s="645" t="s">
        <v>517</v>
      </c>
      <c r="D23" s="69">
        <v>131920</v>
      </c>
      <c r="E23" s="69">
        <v>48391</v>
      </c>
      <c r="F23" s="222"/>
      <c r="G23" s="594"/>
    </row>
    <row r="24" spans="1:7" ht="9.75">
      <c r="A24" s="646"/>
      <c r="B24" s="644"/>
      <c r="C24" s="646"/>
      <c r="D24" s="69"/>
      <c r="E24" s="69"/>
      <c r="F24" s="222"/>
      <c r="G24" s="595"/>
    </row>
    <row r="25" spans="1:7" ht="9.75">
      <c r="A25" s="659" t="s">
        <v>285</v>
      </c>
      <c r="B25" s="656" t="s">
        <v>229</v>
      </c>
      <c r="C25" s="654" t="s">
        <v>518</v>
      </c>
      <c r="D25" s="219">
        <f>SUM(D27+D29)</f>
        <v>243608</v>
      </c>
      <c r="E25" s="219">
        <f>SUM(E27+E29)</f>
        <v>209280</v>
      </c>
      <c r="F25" s="223"/>
      <c r="G25" s="622">
        <f>SUM(G27+G29)</f>
        <v>0</v>
      </c>
    </row>
    <row r="26" spans="1:7" ht="9.75">
      <c r="A26" s="660"/>
      <c r="B26" s="657"/>
      <c r="C26" s="655"/>
      <c r="D26" s="219">
        <f>SUM(D28+D30)</f>
        <v>0</v>
      </c>
      <c r="E26" s="219">
        <f>SUM(E28+E30)</f>
        <v>0</v>
      </c>
      <c r="F26" s="223"/>
      <c r="G26" s="623"/>
    </row>
    <row r="27" spans="1:7" ht="9.75" customHeight="1">
      <c r="A27" s="652" t="s">
        <v>577</v>
      </c>
      <c r="B27" s="643" t="s">
        <v>198</v>
      </c>
      <c r="C27" s="645" t="s">
        <v>519</v>
      </c>
      <c r="D27" s="69">
        <v>200878</v>
      </c>
      <c r="E27" s="69">
        <v>183046</v>
      </c>
      <c r="F27" s="222"/>
      <c r="G27" s="594"/>
    </row>
    <row r="28" spans="1:7" ht="9.75" customHeight="1">
      <c r="A28" s="661"/>
      <c r="B28" s="644"/>
      <c r="C28" s="646"/>
      <c r="D28" s="69"/>
      <c r="E28" s="69"/>
      <c r="F28" s="222"/>
      <c r="G28" s="595"/>
    </row>
    <row r="29" spans="1:7" ht="9.75">
      <c r="A29" s="645" t="s">
        <v>154</v>
      </c>
      <c r="B29" s="643" t="s">
        <v>199</v>
      </c>
      <c r="C29" s="645">
        <v>10</v>
      </c>
      <c r="D29" s="69">
        <v>42730</v>
      </c>
      <c r="E29" s="69">
        <v>26234</v>
      </c>
      <c r="F29" s="222"/>
      <c r="G29" s="594"/>
    </row>
    <row r="30" spans="1:7" ht="9.75">
      <c r="A30" s="658"/>
      <c r="B30" s="644"/>
      <c r="C30" s="646"/>
      <c r="D30" s="69"/>
      <c r="E30" s="69"/>
      <c r="F30" s="222"/>
      <c r="G30" s="595"/>
    </row>
    <row r="31" spans="1:7" ht="9.75">
      <c r="A31" s="659" t="s">
        <v>493</v>
      </c>
      <c r="B31" s="656" t="s">
        <v>230</v>
      </c>
      <c r="C31" s="654">
        <v>11</v>
      </c>
      <c r="D31" s="219">
        <f>D15+D17-D25</f>
        <v>295310</v>
      </c>
      <c r="E31" s="219">
        <f>E15+E17-E25</f>
        <v>343037</v>
      </c>
      <c r="F31" s="223"/>
      <c r="G31" s="622">
        <f>G15+G17-G25</f>
        <v>0</v>
      </c>
    </row>
    <row r="32" spans="1:7" ht="9.75">
      <c r="A32" s="660"/>
      <c r="B32" s="657"/>
      <c r="C32" s="655"/>
      <c r="D32" s="219">
        <f>D16+D18-D26</f>
        <v>0</v>
      </c>
      <c r="E32" s="219">
        <f>E16+E18-E26</f>
        <v>0</v>
      </c>
      <c r="F32" s="223"/>
      <c r="G32" s="623"/>
    </row>
    <row r="33" spans="1:7" ht="9.75">
      <c r="A33" s="652" t="s">
        <v>325</v>
      </c>
      <c r="B33" s="643" t="s">
        <v>235</v>
      </c>
      <c r="C33" s="645">
        <v>12</v>
      </c>
      <c r="D33" s="224">
        <v>338519</v>
      </c>
      <c r="E33" s="224">
        <v>304555</v>
      </c>
      <c r="F33" s="223"/>
      <c r="G33" s="594"/>
    </row>
    <row r="34" spans="1:7" ht="9.75">
      <c r="A34" s="661"/>
      <c r="B34" s="644"/>
      <c r="C34" s="646"/>
      <c r="D34" s="224"/>
      <c r="E34" s="224"/>
      <c r="F34" s="223"/>
      <c r="G34" s="595"/>
    </row>
    <row r="35" spans="1:7" ht="9.75">
      <c r="A35" s="652" t="s">
        <v>36</v>
      </c>
      <c r="B35" s="643" t="s">
        <v>200</v>
      </c>
      <c r="C35" s="645">
        <v>13</v>
      </c>
      <c r="D35" s="69">
        <v>218465</v>
      </c>
      <c r="E35" s="69">
        <v>200068</v>
      </c>
      <c r="F35" s="222"/>
      <c r="G35" s="594"/>
    </row>
    <row r="36" spans="1:7" ht="9.75">
      <c r="A36" s="661"/>
      <c r="B36" s="644"/>
      <c r="C36" s="646"/>
      <c r="D36" s="69"/>
      <c r="E36" s="69"/>
      <c r="F36" s="222"/>
      <c r="G36" s="595"/>
    </row>
    <row r="37" spans="1:7" ht="9.75">
      <c r="A37" s="645" t="s">
        <v>154</v>
      </c>
      <c r="B37" s="643" t="s">
        <v>201</v>
      </c>
      <c r="C37" s="645">
        <v>14</v>
      </c>
      <c r="D37" s="69">
        <v>21000</v>
      </c>
      <c r="E37" s="69">
        <v>15000</v>
      </c>
      <c r="F37" s="222"/>
      <c r="G37" s="594"/>
    </row>
    <row r="38" spans="1:7" ht="9.75">
      <c r="A38" s="658"/>
      <c r="B38" s="644"/>
      <c r="C38" s="646"/>
      <c r="D38" s="69"/>
      <c r="E38" s="69"/>
      <c r="F38" s="222"/>
      <c r="G38" s="595"/>
    </row>
    <row r="39" spans="1:7" ht="9.75">
      <c r="A39" s="645" t="s">
        <v>330</v>
      </c>
      <c r="B39" s="643" t="s">
        <v>618</v>
      </c>
      <c r="C39" s="645">
        <v>15</v>
      </c>
      <c r="D39" s="69">
        <v>83052</v>
      </c>
      <c r="E39" s="69">
        <v>74223</v>
      </c>
      <c r="F39" s="222"/>
      <c r="G39" s="594"/>
    </row>
    <row r="40" spans="1:7" ht="9.75">
      <c r="A40" s="658"/>
      <c r="B40" s="644"/>
      <c r="C40" s="646"/>
      <c r="D40" s="69"/>
      <c r="E40" s="69"/>
      <c r="F40" s="222"/>
      <c r="G40" s="595"/>
    </row>
    <row r="41" spans="1:7" ht="9.75">
      <c r="A41" s="645" t="s">
        <v>332</v>
      </c>
      <c r="B41" s="643" t="s">
        <v>202</v>
      </c>
      <c r="C41" s="645">
        <v>16</v>
      </c>
      <c r="D41" s="69">
        <v>16002</v>
      </c>
      <c r="E41" s="69">
        <v>15264</v>
      </c>
      <c r="F41" s="222"/>
      <c r="G41" s="594"/>
    </row>
    <row r="42" spans="1:7" ht="9.75">
      <c r="A42" s="658"/>
      <c r="B42" s="644"/>
      <c r="C42" s="646"/>
      <c r="D42" s="69"/>
      <c r="E42" s="69"/>
      <c r="F42" s="222"/>
      <c r="G42" s="595"/>
    </row>
    <row r="43" spans="1:7" ht="9.75">
      <c r="A43" s="652" t="s">
        <v>360</v>
      </c>
      <c r="B43" s="643" t="s">
        <v>203</v>
      </c>
      <c r="C43" s="645">
        <v>17</v>
      </c>
      <c r="D43" s="69">
        <v>6338</v>
      </c>
      <c r="E43" s="69">
        <v>13402</v>
      </c>
      <c r="F43" s="222"/>
      <c r="G43" s="594"/>
    </row>
    <row r="44" spans="1:7" ht="9.75">
      <c r="A44" s="661"/>
      <c r="B44" s="644"/>
      <c r="C44" s="646"/>
      <c r="D44" s="69"/>
      <c r="E44" s="69"/>
      <c r="F44" s="222"/>
      <c r="G44" s="595"/>
    </row>
    <row r="45" spans="1:7" ht="9.75">
      <c r="A45" s="652" t="s">
        <v>522</v>
      </c>
      <c r="B45" s="643" t="s">
        <v>625</v>
      </c>
      <c r="C45" s="645">
        <v>18</v>
      </c>
      <c r="D45" s="69">
        <v>31609</v>
      </c>
      <c r="E45" s="69">
        <v>22436</v>
      </c>
      <c r="F45" s="222"/>
      <c r="G45" s="594"/>
    </row>
    <row r="46" spans="1:7" ht="9.75">
      <c r="A46" s="661"/>
      <c r="B46" s="644"/>
      <c r="C46" s="646"/>
      <c r="D46" s="69"/>
      <c r="E46" s="69"/>
      <c r="F46" s="222"/>
      <c r="G46" s="595"/>
    </row>
    <row r="47" spans="1:7" ht="9.75">
      <c r="A47" s="645" t="s">
        <v>237</v>
      </c>
      <c r="B47" s="643" t="s">
        <v>204</v>
      </c>
      <c r="C47" s="645">
        <v>19</v>
      </c>
      <c r="D47" s="69">
        <v>6350</v>
      </c>
      <c r="E47" s="69">
        <v>6101</v>
      </c>
      <c r="F47" s="222"/>
      <c r="G47" s="594"/>
    </row>
    <row r="48" spans="1:7" ht="9.75">
      <c r="A48" s="658"/>
      <c r="B48" s="644"/>
      <c r="C48" s="646"/>
      <c r="D48" s="69"/>
      <c r="E48" s="69"/>
      <c r="F48" s="222"/>
      <c r="G48" s="595"/>
    </row>
    <row r="49" spans="1:7" ht="9.75">
      <c r="A49" s="652" t="s">
        <v>523</v>
      </c>
      <c r="B49" s="643" t="s">
        <v>205</v>
      </c>
      <c r="C49" s="645">
        <v>20</v>
      </c>
      <c r="D49" s="69">
        <v>2986</v>
      </c>
      <c r="E49" s="69"/>
      <c r="F49" s="222"/>
      <c r="G49" s="594"/>
    </row>
    <row r="50" spans="1:7" ht="9.75">
      <c r="A50" s="661"/>
      <c r="B50" s="644"/>
      <c r="C50" s="646"/>
      <c r="D50" s="69"/>
      <c r="E50" s="69"/>
      <c r="F50" s="222"/>
      <c r="G50" s="595"/>
    </row>
    <row r="51" spans="1:7" ht="9.75">
      <c r="A51" s="652" t="s">
        <v>524</v>
      </c>
      <c r="B51" s="643" t="s">
        <v>37</v>
      </c>
      <c r="C51" s="645" t="s">
        <v>38</v>
      </c>
      <c r="D51" s="69"/>
      <c r="E51" s="69"/>
      <c r="F51" s="222"/>
      <c r="G51" s="594"/>
    </row>
    <row r="52" spans="1:7" ht="9.75">
      <c r="A52" s="661"/>
      <c r="B52" s="644"/>
      <c r="C52" s="646"/>
      <c r="D52" s="69"/>
      <c r="E52" s="69"/>
      <c r="F52" s="222"/>
      <c r="G52" s="595"/>
    </row>
    <row r="53" spans="1:7" ht="9.75">
      <c r="A53" s="645" t="s">
        <v>238</v>
      </c>
      <c r="B53" s="643" t="s">
        <v>206</v>
      </c>
      <c r="C53" s="645" t="s">
        <v>39</v>
      </c>
      <c r="D53" s="69"/>
      <c r="E53" s="69"/>
      <c r="F53" s="222"/>
      <c r="G53" s="594"/>
    </row>
    <row r="54" spans="1:7" ht="9.75">
      <c r="A54" s="658"/>
      <c r="B54" s="644"/>
      <c r="C54" s="646"/>
      <c r="D54" s="69"/>
      <c r="E54" s="69"/>
      <c r="F54" s="222"/>
      <c r="G54" s="595"/>
    </row>
    <row r="55" spans="1:7" ht="9.75" customHeight="1">
      <c r="A55" s="652" t="s">
        <v>525</v>
      </c>
      <c r="B55" s="643" t="s">
        <v>207</v>
      </c>
      <c r="C55" s="645" t="s">
        <v>40</v>
      </c>
      <c r="D55" s="69">
        <v>915</v>
      </c>
      <c r="E55" s="69">
        <v>848</v>
      </c>
      <c r="F55" s="222"/>
      <c r="G55" s="594"/>
    </row>
    <row r="56" spans="1:7" ht="9.75" customHeight="1">
      <c r="A56" s="661"/>
      <c r="B56" s="644"/>
      <c r="C56" s="646"/>
      <c r="D56" s="69"/>
      <c r="E56" s="69"/>
      <c r="F56" s="222"/>
      <c r="G56" s="595"/>
    </row>
    <row r="57" spans="1:7" ht="9.75" customHeight="1">
      <c r="A57" s="645" t="s">
        <v>549</v>
      </c>
      <c r="B57" s="643" t="s">
        <v>208</v>
      </c>
      <c r="C57" s="645" t="s">
        <v>41</v>
      </c>
      <c r="D57" s="69"/>
      <c r="E57" s="69"/>
      <c r="F57" s="222"/>
      <c r="G57" s="594"/>
    </row>
    <row r="58" spans="1:7" ht="9.75" customHeight="1">
      <c r="A58" s="658"/>
      <c r="B58" s="644"/>
      <c r="C58" s="646"/>
      <c r="D58" s="69"/>
      <c r="E58" s="69"/>
      <c r="F58" s="222"/>
      <c r="G58" s="595"/>
    </row>
    <row r="59" spans="1:7" ht="9.75">
      <c r="A59" s="652" t="s">
        <v>526</v>
      </c>
      <c r="B59" s="643" t="s">
        <v>496</v>
      </c>
      <c r="C59" s="645" t="s">
        <v>42</v>
      </c>
      <c r="D59" s="69"/>
      <c r="E59" s="69"/>
      <c r="F59" s="222"/>
      <c r="G59" s="594"/>
    </row>
    <row r="60" spans="1:7" ht="9.75">
      <c r="A60" s="661"/>
      <c r="B60" s="644"/>
      <c r="C60" s="646"/>
      <c r="D60" s="69"/>
      <c r="E60" s="69"/>
      <c r="F60" s="222"/>
      <c r="G60" s="595"/>
    </row>
    <row r="61" spans="1:7" ht="9.75">
      <c r="A61" s="659" t="s">
        <v>528</v>
      </c>
      <c r="B61" s="656" t="s">
        <v>231</v>
      </c>
      <c r="C61" s="654" t="s">
        <v>43</v>
      </c>
      <c r="D61" s="219">
        <f>SUM(D31-D33-D43-D45+D47-D49-D51+D53-D55+(-D57)-(-D59))</f>
        <v>-78707</v>
      </c>
      <c r="E61" s="219">
        <f>SUM(E31-E33-E43-E45+E47-E49-E51+E53-E55+(-E57)-(-E59))</f>
        <v>7897</v>
      </c>
      <c r="F61" s="225"/>
      <c r="G61" s="622">
        <f>SUM(G31-G33-G43-G45+G47-G49-G51+G53-G55+(-G57)-(-G59))</f>
        <v>0</v>
      </c>
    </row>
    <row r="62" spans="1:7" ht="9.75">
      <c r="A62" s="660"/>
      <c r="B62" s="657"/>
      <c r="C62" s="655"/>
      <c r="D62" s="219">
        <f>SUM(D32-D34-D44-D46+D48-D50-D52+D54-D56+(-D58)-(-D60))</f>
        <v>0</v>
      </c>
      <c r="E62" s="219">
        <f>SUM(E32-E34-E44-E46+E48-E50-E52+E54-E56+(-E58)-(-E60))</f>
        <v>0</v>
      </c>
      <c r="F62" s="225"/>
      <c r="G62" s="623"/>
    </row>
    <row r="63" spans="1:7" ht="9.75">
      <c r="A63" s="652" t="s">
        <v>239</v>
      </c>
      <c r="B63" s="643" t="s">
        <v>209</v>
      </c>
      <c r="C63" s="645" t="s">
        <v>44</v>
      </c>
      <c r="D63" s="69"/>
      <c r="E63" s="69"/>
      <c r="F63" s="222"/>
      <c r="G63" s="594"/>
    </row>
    <row r="64" spans="1:7" ht="9.75">
      <c r="A64" s="661"/>
      <c r="B64" s="644"/>
      <c r="C64" s="646"/>
      <c r="D64" s="69"/>
      <c r="E64" s="69"/>
      <c r="F64" s="222"/>
      <c r="G64" s="595"/>
    </row>
    <row r="65" spans="1:7" ht="9.75">
      <c r="A65" s="652" t="s">
        <v>527</v>
      </c>
      <c r="B65" s="643" t="s">
        <v>210</v>
      </c>
      <c r="C65" s="645" t="s">
        <v>45</v>
      </c>
      <c r="D65" s="69"/>
      <c r="E65" s="69"/>
      <c r="F65" s="222"/>
      <c r="G65" s="594"/>
    </row>
    <row r="66" spans="1:7" ht="9.75">
      <c r="A66" s="661"/>
      <c r="B66" s="644"/>
      <c r="C66" s="646"/>
      <c r="D66" s="69"/>
      <c r="E66" s="69"/>
      <c r="F66" s="222"/>
      <c r="G66" s="595"/>
    </row>
    <row r="67" spans="1:7" ht="9.75">
      <c r="A67" s="645" t="s">
        <v>240</v>
      </c>
      <c r="B67" s="643" t="s">
        <v>232</v>
      </c>
      <c r="C67" s="645" t="s">
        <v>46</v>
      </c>
      <c r="D67" s="221">
        <f>SUM(D69+D71+D73)</f>
        <v>0</v>
      </c>
      <c r="E67" s="221">
        <f>SUM(E69+E71+E73)</f>
        <v>0</v>
      </c>
      <c r="F67" s="222"/>
      <c r="G67" s="622">
        <f>SUM(G69+G71+G73)</f>
        <v>0</v>
      </c>
    </row>
    <row r="68" spans="1:7" ht="9.75">
      <c r="A68" s="658"/>
      <c r="B68" s="644"/>
      <c r="C68" s="646"/>
      <c r="D68" s="221">
        <f>SUM(D70+D72+D74)</f>
        <v>0</v>
      </c>
      <c r="E68" s="221">
        <f>SUM(E70+E72+E74)</f>
        <v>0</v>
      </c>
      <c r="F68" s="222"/>
      <c r="G68" s="623"/>
    </row>
    <row r="69" spans="1:7" ht="9.75">
      <c r="A69" s="645" t="s">
        <v>621</v>
      </c>
      <c r="B69" s="643" t="s">
        <v>619</v>
      </c>
      <c r="C69" s="645" t="s">
        <v>47</v>
      </c>
      <c r="D69" s="69"/>
      <c r="E69" s="69"/>
      <c r="F69" s="226"/>
      <c r="G69" s="594"/>
    </row>
    <row r="70" spans="1:7" ht="9.75">
      <c r="A70" s="658"/>
      <c r="B70" s="644"/>
      <c r="C70" s="646"/>
      <c r="D70" s="69"/>
      <c r="E70" s="69"/>
      <c r="F70" s="226"/>
      <c r="G70" s="595"/>
    </row>
    <row r="71" spans="1:7" ht="9.75">
      <c r="A71" s="645" t="s">
        <v>154</v>
      </c>
      <c r="B71" s="643" t="s">
        <v>211</v>
      </c>
      <c r="C71" s="645" t="s">
        <v>48</v>
      </c>
      <c r="D71" s="69"/>
      <c r="E71" s="69"/>
      <c r="F71" s="222"/>
      <c r="G71" s="594"/>
    </row>
    <row r="72" spans="1:7" ht="9.75">
      <c r="A72" s="658"/>
      <c r="B72" s="644"/>
      <c r="C72" s="646"/>
      <c r="D72" s="69"/>
      <c r="E72" s="69"/>
      <c r="F72" s="222"/>
      <c r="G72" s="595"/>
    </row>
    <row r="73" spans="1:7" ht="9.75">
      <c r="A73" s="645" t="s">
        <v>330</v>
      </c>
      <c r="B73" s="643" t="s">
        <v>212</v>
      </c>
      <c r="C73" s="645" t="s">
        <v>49</v>
      </c>
      <c r="D73" s="69"/>
      <c r="E73" s="69"/>
      <c r="F73" s="222"/>
      <c r="G73" s="594"/>
    </row>
    <row r="74" spans="1:7" ht="9.75">
      <c r="A74" s="658"/>
      <c r="B74" s="644"/>
      <c r="C74" s="646"/>
      <c r="D74" s="69"/>
      <c r="E74" s="69"/>
      <c r="F74" s="222"/>
      <c r="G74" s="595"/>
    </row>
    <row r="75" spans="1:7" ht="9.75">
      <c r="A75" s="645" t="s">
        <v>622</v>
      </c>
      <c r="B75" s="643" t="s">
        <v>213</v>
      </c>
      <c r="C75" s="645" t="s">
        <v>50</v>
      </c>
      <c r="D75" s="69"/>
      <c r="E75" s="69"/>
      <c r="F75" s="226"/>
      <c r="G75" s="594"/>
    </row>
    <row r="76" spans="1:7" ht="9.75">
      <c r="A76" s="658"/>
      <c r="B76" s="644"/>
      <c r="C76" s="646"/>
      <c r="D76" s="69"/>
      <c r="E76" s="69"/>
      <c r="F76" s="226"/>
      <c r="G76" s="595"/>
    </row>
    <row r="77" spans="1:7" ht="9.75">
      <c r="A77" s="662" t="s">
        <v>529</v>
      </c>
      <c r="B77" s="643" t="s">
        <v>214</v>
      </c>
      <c r="C77" s="645" t="s">
        <v>51</v>
      </c>
      <c r="D77" s="69"/>
      <c r="E77" s="69"/>
      <c r="F77" s="222"/>
      <c r="G77" s="594"/>
    </row>
    <row r="78" spans="1:7" ht="9.75">
      <c r="A78" s="663"/>
      <c r="B78" s="644"/>
      <c r="C78" s="646"/>
      <c r="D78" s="69"/>
      <c r="E78" s="69"/>
      <c r="F78" s="222"/>
      <c r="G78" s="595"/>
    </row>
    <row r="79" spans="1:7" ht="9.75">
      <c r="A79" s="645" t="s">
        <v>530</v>
      </c>
      <c r="B79" s="643" t="s">
        <v>215</v>
      </c>
      <c r="C79" s="645" t="s">
        <v>52</v>
      </c>
      <c r="D79" s="69"/>
      <c r="E79" s="69"/>
      <c r="F79" s="222"/>
      <c r="G79" s="594"/>
    </row>
    <row r="80" spans="1:7" ht="9.75">
      <c r="A80" s="658"/>
      <c r="B80" s="644"/>
      <c r="C80" s="646"/>
      <c r="D80" s="69"/>
      <c r="E80" s="69"/>
      <c r="F80" s="222"/>
      <c r="G80" s="595"/>
    </row>
    <row r="81" spans="1:7" ht="9.75">
      <c r="A81" s="662" t="s">
        <v>531</v>
      </c>
      <c r="B81" s="643" t="s">
        <v>623</v>
      </c>
      <c r="C81" s="645" t="s">
        <v>53</v>
      </c>
      <c r="D81" s="69"/>
      <c r="E81" s="69"/>
      <c r="F81" s="222"/>
      <c r="G81" s="594"/>
    </row>
    <row r="82" spans="1:7" ht="9.75">
      <c r="A82" s="663"/>
      <c r="B82" s="644"/>
      <c r="C82" s="646"/>
      <c r="D82" s="69"/>
      <c r="E82" s="69"/>
      <c r="F82" s="222"/>
      <c r="G82" s="595"/>
    </row>
    <row r="83" spans="1:7" ht="9.75">
      <c r="A83" s="662" t="s">
        <v>532</v>
      </c>
      <c r="B83" s="643" t="s">
        <v>624</v>
      </c>
      <c r="C83" s="645" t="s">
        <v>626</v>
      </c>
      <c r="D83" s="69"/>
      <c r="E83" s="69"/>
      <c r="F83" s="222"/>
      <c r="G83" s="594"/>
    </row>
    <row r="84" spans="1:7" ht="9.75">
      <c r="A84" s="663"/>
      <c r="B84" s="644"/>
      <c r="C84" s="646"/>
      <c r="D84" s="69"/>
      <c r="E84" s="69"/>
      <c r="F84" s="222"/>
      <c r="G84" s="595"/>
    </row>
    <row r="85" spans="1:7" ht="9.75">
      <c r="A85" s="645" t="s">
        <v>241</v>
      </c>
      <c r="B85" s="643" t="s">
        <v>216</v>
      </c>
      <c r="C85" s="645" t="s">
        <v>627</v>
      </c>
      <c r="D85" s="69">
        <v>5</v>
      </c>
      <c r="E85" s="69">
        <v>250</v>
      </c>
      <c r="F85" s="222"/>
      <c r="G85" s="594"/>
    </row>
    <row r="86" spans="1:7" ht="9.75">
      <c r="A86" s="658"/>
      <c r="B86" s="644"/>
      <c r="C86" s="646"/>
      <c r="D86" s="69"/>
      <c r="E86" s="69"/>
      <c r="F86" s="222"/>
      <c r="G86" s="595"/>
    </row>
    <row r="87" spans="1:7" ht="9.75">
      <c r="A87" s="662" t="s">
        <v>533</v>
      </c>
      <c r="B87" s="643" t="s">
        <v>217</v>
      </c>
      <c r="C87" s="645" t="s">
        <v>628</v>
      </c>
      <c r="D87" s="69"/>
      <c r="E87" s="69"/>
      <c r="F87" s="222"/>
      <c r="G87" s="594"/>
    </row>
    <row r="88" spans="1:7" ht="9.75">
      <c r="A88" s="663"/>
      <c r="B88" s="644"/>
      <c r="C88" s="646"/>
      <c r="D88" s="69"/>
      <c r="E88" s="69"/>
      <c r="F88" s="222"/>
      <c r="G88" s="595"/>
    </row>
    <row r="89" spans="1:7" ht="9.75">
      <c r="A89" s="645" t="s">
        <v>242</v>
      </c>
      <c r="B89" s="643" t="s">
        <v>218</v>
      </c>
      <c r="C89" s="645" t="s">
        <v>629</v>
      </c>
      <c r="D89" s="69"/>
      <c r="E89" s="69"/>
      <c r="F89" s="222"/>
      <c r="G89" s="594"/>
    </row>
    <row r="90" spans="1:7" ht="9.75">
      <c r="A90" s="658"/>
      <c r="B90" s="644"/>
      <c r="C90" s="646"/>
      <c r="D90" s="69"/>
      <c r="E90" s="69"/>
      <c r="F90" s="222"/>
      <c r="G90" s="595"/>
    </row>
    <row r="91" spans="1:7" ht="9.75">
      <c r="A91" s="662" t="s">
        <v>534</v>
      </c>
      <c r="B91" s="643" t="s">
        <v>219</v>
      </c>
      <c r="C91" s="645" t="s">
        <v>630</v>
      </c>
      <c r="D91" s="69"/>
      <c r="E91" s="69"/>
      <c r="F91" s="222"/>
      <c r="G91" s="594"/>
    </row>
    <row r="92" spans="1:7" ht="9.75">
      <c r="A92" s="663"/>
      <c r="B92" s="644"/>
      <c r="C92" s="646"/>
      <c r="D92" s="69"/>
      <c r="E92" s="69"/>
      <c r="F92" s="222"/>
      <c r="G92" s="595"/>
    </row>
    <row r="93" spans="1:7" ht="9.75">
      <c r="A93" s="645" t="s">
        <v>243</v>
      </c>
      <c r="B93" s="643" t="s">
        <v>220</v>
      </c>
      <c r="C93" s="645" t="s">
        <v>631</v>
      </c>
      <c r="D93" s="69"/>
      <c r="E93" s="69"/>
      <c r="F93" s="222"/>
      <c r="G93" s="594"/>
    </row>
    <row r="94" spans="1:7" ht="9.75">
      <c r="A94" s="658"/>
      <c r="B94" s="644"/>
      <c r="C94" s="646"/>
      <c r="D94" s="69"/>
      <c r="E94" s="69"/>
      <c r="F94" s="222"/>
      <c r="G94" s="595"/>
    </row>
    <row r="95" spans="1:7" ht="9.75">
      <c r="A95" s="662" t="s">
        <v>535</v>
      </c>
      <c r="B95" s="643" t="s">
        <v>221</v>
      </c>
      <c r="C95" s="645" t="s">
        <v>632</v>
      </c>
      <c r="D95" s="69">
        <v>9447</v>
      </c>
      <c r="E95" s="69">
        <v>6527</v>
      </c>
      <c r="F95" s="222"/>
      <c r="G95" s="594"/>
    </row>
    <row r="96" spans="1:7" ht="9.75">
      <c r="A96" s="663"/>
      <c r="B96" s="644"/>
      <c r="C96" s="646"/>
      <c r="D96" s="69"/>
      <c r="E96" s="69"/>
      <c r="F96" s="222"/>
      <c r="G96" s="595"/>
    </row>
    <row r="97" spans="1:7" ht="9.75">
      <c r="A97" s="645" t="s">
        <v>244</v>
      </c>
      <c r="B97" s="643" t="s">
        <v>222</v>
      </c>
      <c r="C97" s="645" t="s">
        <v>633</v>
      </c>
      <c r="D97" s="69"/>
      <c r="E97" s="69"/>
      <c r="F97" s="222"/>
      <c r="G97" s="594"/>
    </row>
    <row r="98" spans="1:7" ht="9.75">
      <c r="A98" s="658"/>
      <c r="B98" s="644"/>
      <c r="C98" s="646"/>
      <c r="D98" s="69"/>
      <c r="E98" s="69"/>
      <c r="F98" s="222"/>
      <c r="G98" s="595"/>
    </row>
    <row r="99" spans="1:7" ht="9.75">
      <c r="A99" s="662" t="s">
        <v>536</v>
      </c>
      <c r="B99" s="643" t="s">
        <v>223</v>
      </c>
      <c r="C99" s="645" t="s">
        <v>634</v>
      </c>
      <c r="D99" s="69"/>
      <c r="E99" s="69"/>
      <c r="F99" s="222"/>
      <c r="G99" s="594"/>
    </row>
    <row r="100" spans="1:7" ht="9.75">
      <c r="A100" s="663"/>
      <c r="B100" s="644"/>
      <c r="C100" s="646"/>
      <c r="D100" s="69"/>
      <c r="E100" s="69"/>
      <c r="F100" s="222"/>
      <c r="G100" s="595"/>
    </row>
    <row r="101" spans="1:7" ht="9.75">
      <c r="A101" s="659" t="s">
        <v>528</v>
      </c>
      <c r="B101" s="656" t="s">
        <v>497</v>
      </c>
      <c r="C101" s="654" t="s">
        <v>635</v>
      </c>
      <c r="D101" s="219">
        <f>SUM(D63-D65+D67+D75-D77+D79-D81-D83+D85-D87+D89-D91+D93-D95+(-D97)-(-D99))</f>
        <v>-9442</v>
      </c>
      <c r="E101" s="219">
        <f>SUM(E63-E65+E67+E75-E77+E79-E81-E83+E85-E87+E89-E91+E93-E95+(-E97)-(-E99))</f>
        <v>-6277</v>
      </c>
      <c r="F101" s="223"/>
      <c r="G101" s="622">
        <f>SUM(G63-G65+G67+G75-G77+G79-G81-G83+G85-G87+G89-G91+G93-G95+(-G97)-(-G99))</f>
        <v>0</v>
      </c>
    </row>
    <row r="102" spans="1:7" ht="9.75">
      <c r="A102" s="660"/>
      <c r="B102" s="657"/>
      <c r="C102" s="655"/>
      <c r="D102" s="219">
        <f>SUM(D64-D66+D68+D76-D78+D80-D82-D84+D86-D88+D90-D92+D94-D96+(-D98)-(-D100))</f>
        <v>0</v>
      </c>
      <c r="E102" s="219">
        <f>SUM(E64-E66+E68+E76-E78+E80-E82-E84+E86-E88+E90-E92+E94-E96+(-E98)-(-E100))</f>
        <v>0</v>
      </c>
      <c r="F102" s="223"/>
      <c r="G102" s="623"/>
    </row>
    <row r="103" spans="1:7" ht="9.75">
      <c r="A103" s="659" t="s">
        <v>545</v>
      </c>
      <c r="B103" s="656" t="s">
        <v>54</v>
      </c>
      <c r="C103" s="654" t="s">
        <v>636</v>
      </c>
      <c r="D103" s="219">
        <f>SUM(D61+D101)</f>
        <v>-88149</v>
      </c>
      <c r="E103" s="219">
        <f aca="true" t="shared" si="0" ref="E103:G104">SUM(E61+E101)</f>
        <v>1620</v>
      </c>
      <c r="F103" s="223">
        <f t="shared" si="0"/>
        <v>0</v>
      </c>
      <c r="G103" s="622">
        <f t="shared" si="0"/>
        <v>0</v>
      </c>
    </row>
    <row r="104" spans="1:7" ht="9.75">
      <c r="A104" s="660"/>
      <c r="B104" s="657"/>
      <c r="C104" s="655"/>
      <c r="D104" s="219">
        <f>SUM(D62+D102)</f>
        <v>0</v>
      </c>
      <c r="E104" s="219">
        <f t="shared" si="0"/>
        <v>0</v>
      </c>
      <c r="F104" s="223">
        <f t="shared" si="0"/>
        <v>0</v>
      </c>
      <c r="G104" s="623"/>
    </row>
    <row r="105" spans="1:7" ht="9.75">
      <c r="A105" s="662" t="s">
        <v>538</v>
      </c>
      <c r="B105" s="643" t="s">
        <v>233</v>
      </c>
      <c r="C105" s="645" t="s">
        <v>637</v>
      </c>
      <c r="D105" s="221">
        <f>SUM(D107:D109)</f>
        <v>1</v>
      </c>
      <c r="E105" s="221">
        <f>SUM(E107:E109)</f>
        <v>48</v>
      </c>
      <c r="F105" s="226"/>
      <c r="G105" s="622">
        <f>SUM(G107:G109)</f>
        <v>0</v>
      </c>
    </row>
    <row r="106" spans="1:7" ht="9.75">
      <c r="A106" s="663"/>
      <c r="B106" s="644"/>
      <c r="C106" s="646"/>
      <c r="D106" s="221">
        <f>SUM(D108:D110)</f>
        <v>0</v>
      </c>
      <c r="E106" s="221">
        <f>SUM(E108:E110)</f>
        <v>0</v>
      </c>
      <c r="F106" s="226"/>
      <c r="G106" s="623"/>
    </row>
    <row r="107" spans="1:7" ht="9.75">
      <c r="A107" s="662" t="s">
        <v>55</v>
      </c>
      <c r="B107" s="643" t="s">
        <v>498</v>
      </c>
      <c r="C107" s="645" t="s">
        <v>638</v>
      </c>
      <c r="D107" s="69">
        <v>1</v>
      </c>
      <c r="E107" s="69">
        <v>48</v>
      </c>
      <c r="F107" s="222"/>
      <c r="G107" s="594"/>
    </row>
    <row r="108" spans="1:7" ht="9.75">
      <c r="A108" s="663"/>
      <c r="B108" s="644"/>
      <c r="C108" s="646"/>
      <c r="D108" s="69"/>
      <c r="E108" s="69"/>
      <c r="F108" s="222"/>
      <c r="G108" s="595"/>
    </row>
    <row r="109" spans="1:7" ht="9.75">
      <c r="A109" s="645" t="s">
        <v>154</v>
      </c>
      <c r="B109" s="643" t="s">
        <v>499</v>
      </c>
      <c r="C109" s="645" t="s">
        <v>537</v>
      </c>
      <c r="D109" s="69"/>
      <c r="E109" s="69"/>
      <c r="F109" s="222"/>
      <c r="G109" s="594"/>
    </row>
    <row r="110" spans="1:7" ht="9.75">
      <c r="A110" s="646"/>
      <c r="B110" s="644"/>
      <c r="C110" s="646"/>
      <c r="D110" s="69"/>
      <c r="E110" s="69"/>
      <c r="F110" s="222"/>
      <c r="G110" s="595"/>
    </row>
    <row r="111" spans="1:7" ht="9.75">
      <c r="A111" s="659" t="s">
        <v>545</v>
      </c>
      <c r="B111" s="656" t="s">
        <v>56</v>
      </c>
      <c r="C111" s="654" t="s">
        <v>539</v>
      </c>
      <c r="D111" s="219">
        <f>D103-D105</f>
        <v>-88150</v>
      </c>
      <c r="E111" s="219">
        <f aca="true" t="shared" si="1" ref="E111:G112">E103-E105</f>
        <v>1572</v>
      </c>
      <c r="F111" s="222">
        <f t="shared" si="1"/>
        <v>0</v>
      </c>
      <c r="G111" s="622">
        <f t="shared" si="1"/>
        <v>0</v>
      </c>
    </row>
    <row r="112" spans="1:7" ht="9.75">
      <c r="A112" s="660"/>
      <c r="B112" s="657"/>
      <c r="C112" s="655"/>
      <c r="D112" s="219">
        <f>D104-D106</f>
        <v>0</v>
      </c>
      <c r="E112" s="219">
        <f t="shared" si="1"/>
        <v>0</v>
      </c>
      <c r="F112" s="222">
        <f t="shared" si="1"/>
        <v>0</v>
      </c>
      <c r="G112" s="623"/>
    </row>
    <row r="113" spans="1:7" ht="9.75">
      <c r="A113" s="645" t="s">
        <v>245</v>
      </c>
      <c r="B113" s="643" t="s">
        <v>224</v>
      </c>
      <c r="C113" s="645" t="s">
        <v>540</v>
      </c>
      <c r="D113" s="69"/>
      <c r="E113" s="69"/>
      <c r="F113" s="222"/>
      <c r="G113" s="594"/>
    </row>
    <row r="114" spans="1:7" ht="9.75">
      <c r="A114" s="658"/>
      <c r="B114" s="644"/>
      <c r="C114" s="646"/>
      <c r="D114" s="69"/>
      <c r="E114" s="69"/>
      <c r="F114" s="222"/>
      <c r="G114" s="595"/>
    </row>
    <row r="115" spans="1:8" ht="9.75">
      <c r="A115" s="652" t="s">
        <v>541</v>
      </c>
      <c r="B115" s="643" t="s">
        <v>225</v>
      </c>
      <c r="C115" s="645" t="s">
        <v>542</v>
      </c>
      <c r="D115" s="69"/>
      <c r="E115" s="69"/>
      <c r="F115" s="222"/>
      <c r="G115" s="666"/>
      <c r="H115" s="229"/>
    </row>
    <row r="116" spans="1:8" ht="9.75">
      <c r="A116" s="661"/>
      <c r="B116" s="644"/>
      <c r="C116" s="646"/>
      <c r="D116" s="69"/>
      <c r="E116" s="69"/>
      <c r="F116" s="222"/>
      <c r="G116" s="666"/>
      <c r="H116" s="667"/>
    </row>
    <row r="117" spans="1:8" ht="9.75">
      <c r="A117" s="659" t="s">
        <v>528</v>
      </c>
      <c r="B117" s="656" t="s">
        <v>57</v>
      </c>
      <c r="C117" s="654" t="s">
        <v>543</v>
      </c>
      <c r="D117" s="219">
        <f>SUM(D113-D115)</f>
        <v>0</v>
      </c>
      <c r="E117" s="219">
        <f>SUM(E113-E115)</f>
        <v>0</v>
      </c>
      <c r="F117" s="222"/>
      <c r="G117" s="665">
        <f>SUM(G113-G115)</f>
        <v>0</v>
      </c>
      <c r="H117" s="667"/>
    </row>
    <row r="118" spans="1:8" ht="9.75">
      <c r="A118" s="660"/>
      <c r="B118" s="657"/>
      <c r="C118" s="655"/>
      <c r="D118" s="219">
        <f>SUM(D114-D116)</f>
        <v>0</v>
      </c>
      <c r="E118" s="219">
        <f>SUM(E114-E116)</f>
        <v>0</v>
      </c>
      <c r="F118" s="222"/>
      <c r="G118" s="665"/>
      <c r="H118" s="667"/>
    </row>
    <row r="119" spans="1:8" ht="9.75">
      <c r="A119" s="652" t="s">
        <v>548</v>
      </c>
      <c r="B119" s="643" t="s">
        <v>234</v>
      </c>
      <c r="C119" s="645" t="s">
        <v>544</v>
      </c>
      <c r="D119" s="219">
        <f>SUM(D121+D123)</f>
        <v>0</v>
      </c>
      <c r="E119" s="219">
        <f>SUM(E121+E123)</f>
        <v>0</v>
      </c>
      <c r="F119" s="223"/>
      <c r="G119" s="665">
        <f>SUM(G121+G123)</f>
        <v>0</v>
      </c>
      <c r="H119" s="667"/>
    </row>
    <row r="120" spans="1:7" ht="9.75">
      <c r="A120" s="661"/>
      <c r="B120" s="644"/>
      <c r="C120" s="646"/>
      <c r="D120" s="219">
        <f>SUM(D122+D124)</f>
        <v>0</v>
      </c>
      <c r="E120" s="219">
        <f>SUM(E122+E124)</f>
        <v>0</v>
      </c>
      <c r="F120" s="223"/>
      <c r="G120" s="665"/>
    </row>
    <row r="121" spans="1:7" ht="9.75">
      <c r="A121" s="652" t="s">
        <v>58</v>
      </c>
      <c r="B121" s="643" t="s">
        <v>498</v>
      </c>
      <c r="C121" s="645" t="s">
        <v>546</v>
      </c>
      <c r="D121" s="69"/>
      <c r="E121" s="69"/>
      <c r="F121" s="222"/>
      <c r="G121" s="594"/>
    </row>
    <row r="122" spans="1:7" ht="9.75">
      <c r="A122" s="661"/>
      <c r="B122" s="644"/>
      <c r="C122" s="646"/>
      <c r="D122" s="69"/>
      <c r="E122" s="69"/>
      <c r="F122" s="222"/>
      <c r="G122" s="595"/>
    </row>
    <row r="123" spans="1:7" ht="9.75">
      <c r="A123" s="645" t="s">
        <v>154</v>
      </c>
      <c r="B123" s="643" t="s">
        <v>499</v>
      </c>
      <c r="C123" s="645" t="s">
        <v>547</v>
      </c>
      <c r="D123" s="69"/>
      <c r="E123" s="69"/>
      <c r="F123" s="222"/>
      <c r="G123" s="594"/>
    </row>
    <row r="124" spans="1:7" ht="9.75">
      <c r="A124" s="658"/>
      <c r="B124" s="644"/>
      <c r="C124" s="646"/>
      <c r="D124" s="69"/>
      <c r="E124" s="69"/>
      <c r="F124" s="222"/>
      <c r="G124" s="595"/>
    </row>
    <row r="125" spans="1:7" ht="9.75">
      <c r="A125" s="659" t="s">
        <v>528</v>
      </c>
      <c r="B125" s="656" t="s">
        <v>59</v>
      </c>
      <c r="C125" s="654" t="s">
        <v>60</v>
      </c>
      <c r="D125" s="221">
        <f>D117-D119</f>
        <v>0</v>
      </c>
      <c r="E125" s="221">
        <f>E117-E119</f>
        <v>0</v>
      </c>
      <c r="F125" s="226"/>
      <c r="G125" s="665">
        <f>G117-G119</f>
        <v>0</v>
      </c>
    </row>
    <row r="126" spans="1:7" ht="9.75">
      <c r="A126" s="660"/>
      <c r="B126" s="657"/>
      <c r="C126" s="655"/>
      <c r="D126" s="221">
        <f>D118-D120</f>
        <v>0</v>
      </c>
      <c r="E126" s="221">
        <f>E118-E120</f>
        <v>0</v>
      </c>
      <c r="F126" s="226"/>
      <c r="G126" s="665"/>
    </row>
    <row r="127" spans="1:7" ht="9.75">
      <c r="A127" s="659" t="s">
        <v>550</v>
      </c>
      <c r="B127" s="656" t="s">
        <v>62</v>
      </c>
      <c r="C127" s="654" t="s">
        <v>61</v>
      </c>
      <c r="D127" s="221">
        <f>D103+D117</f>
        <v>-88149</v>
      </c>
      <c r="E127" s="221">
        <f>E103+E117</f>
        <v>1620</v>
      </c>
      <c r="F127" s="226"/>
      <c r="G127" s="665">
        <f>G103+G117</f>
        <v>0</v>
      </c>
    </row>
    <row r="128" spans="1:7" ht="9.75">
      <c r="A128" s="660"/>
      <c r="B128" s="657"/>
      <c r="C128" s="655"/>
      <c r="D128" s="221">
        <f>D104+D118</f>
        <v>0</v>
      </c>
      <c r="E128" s="221">
        <f>E104+E118</f>
        <v>0</v>
      </c>
      <c r="F128" s="226"/>
      <c r="G128" s="665"/>
    </row>
    <row r="129" spans="1:7" ht="9.75">
      <c r="A129" s="652" t="s">
        <v>549</v>
      </c>
      <c r="B129" s="643" t="s">
        <v>226</v>
      </c>
      <c r="C129" s="645" t="s">
        <v>63</v>
      </c>
      <c r="D129" s="69"/>
      <c r="E129" s="69"/>
      <c r="F129" s="222"/>
      <c r="G129" s="594"/>
    </row>
    <row r="130" spans="1:7" ht="9.75">
      <c r="A130" s="661"/>
      <c r="B130" s="644"/>
      <c r="C130" s="646"/>
      <c r="D130" s="69"/>
      <c r="E130" s="69"/>
      <c r="F130" s="222"/>
      <c r="G130" s="595"/>
    </row>
    <row r="131" spans="1:7" ht="9.75">
      <c r="A131" s="659" t="s">
        <v>550</v>
      </c>
      <c r="B131" s="656" t="s">
        <v>14</v>
      </c>
      <c r="C131" s="654" t="s">
        <v>381</v>
      </c>
      <c r="D131" s="221">
        <f>D111+D125-D129</f>
        <v>-88150</v>
      </c>
      <c r="E131" s="221">
        <f>E111+E125-E129</f>
        <v>1572</v>
      </c>
      <c r="F131" s="226"/>
      <c r="G131" s="665">
        <f>G111+G125-G129</f>
        <v>0</v>
      </c>
    </row>
    <row r="132" spans="1:7" ht="9.75">
      <c r="A132" s="660"/>
      <c r="B132" s="657"/>
      <c r="C132" s="655"/>
      <c r="D132" s="221">
        <f>D112+D126-D130</f>
        <v>0</v>
      </c>
      <c r="E132" s="221">
        <f>E112+E126-E130</f>
        <v>0</v>
      </c>
      <c r="F132" s="226"/>
      <c r="G132" s="665"/>
    </row>
  </sheetData>
  <sheetProtection password="9F76" sheet="1" objects="1" scenarios="1" formatCells="0" formatColumns="0" formatRows="0"/>
  <mergeCells count="261">
    <mergeCell ref="G127:G128"/>
    <mergeCell ref="G131:G132"/>
    <mergeCell ref="G119:G120"/>
    <mergeCell ref="H116:H117"/>
    <mergeCell ref="H118:H119"/>
    <mergeCell ref="G125:G126"/>
    <mergeCell ref="G121:G122"/>
    <mergeCell ref="G123:G124"/>
    <mergeCell ref="G129:G130"/>
    <mergeCell ref="G105:G106"/>
    <mergeCell ref="G111:G112"/>
    <mergeCell ref="G117:G118"/>
    <mergeCell ref="G109:G110"/>
    <mergeCell ref="G113:G114"/>
    <mergeCell ref="G115:G116"/>
    <mergeCell ref="G25:G26"/>
    <mergeCell ref="G31:G32"/>
    <mergeCell ref="G21:G22"/>
    <mergeCell ref="G23:G24"/>
    <mergeCell ref="G27:G28"/>
    <mergeCell ref="G29:G30"/>
    <mergeCell ref="G67:G68"/>
    <mergeCell ref="G101:G102"/>
    <mergeCell ref="G107:G108"/>
    <mergeCell ref="G93:G94"/>
    <mergeCell ref="G95:G96"/>
    <mergeCell ref="G97:G98"/>
    <mergeCell ref="G99:G100"/>
    <mergeCell ref="G85:G86"/>
    <mergeCell ref="G87:G88"/>
    <mergeCell ref="G103:G104"/>
    <mergeCell ref="G89:G90"/>
    <mergeCell ref="G91:G92"/>
    <mergeCell ref="G77:G78"/>
    <mergeCell ref="G79:G80"/>
    <mergeCell ref="G81:G82"/>
    <mergeCell ref="G83:G84"/>
    <mergeCell ref="G69:G70"/>
    <mergeCell ref="G71:G72"/>
    <mergeCell ref="G73:G74"/>
    <mergeCell ref="G75:G76"/>
    <mergeCell ref="G57:G58"/>
    <mergeCell ref="G59:G60"/>
    <mergeCell ref="G63:G64"/>
    <mergeCell ref="G65:G66"/>
    <mergeCell ref="G61:G62"/>
    <mergeCell ref="G49:G50"/>
    <mergeCell ref="G51:G52"/>
    <mergeCell ref="G53:G54"/>
    <mergeCell ref="G55:G56"/>
    <mergeCell ref="G41:G42"/>
    <mergeCell ref="G43:G44"/>
    <mergeCell ref="G45:G46"/>
    <mergeCell ref="G47:G48"/>
    <mergeCell ref="G33:G34"/>
    <mergeCell ref="G35:G36"/>
    <mergeCell ref="G37:G38"/>
    <mergeCell ref="G39:G40"/>
    <mergeCell ref="G9:G10"/>
    <mergeCell ref="G11:G12"/>
    <mergeCell ref="G13:G14"/>
    <mergeCell ref="G19:G20"/>
    <mergeCell ref="G15:G16"/>
    <mergeCell ref="G17:G18"/>
    <mergeCell ref="A131:A132"/>
    <mergeCell ref="B131:B132"/>
    <mergeCell ref="C131:C132"/>
    <mergeCell ref="A127:A128"/>
    <mergeCell ref="B127:B128"/>
    <mergeCell ref="C127:C128"/>
    <mergeCell ref="A129:A130"/>
    <mergeCell ref="B129:B130"/>
    <mergeCell ref="C129:C130"/>
    <mergeCell ref="A123:A124"/>
    <mergeCell ref="B123:B124"/>
    <mergeCell ref="C123:C124"/>
    <mergeCell ref="A125:A126"/>
    <mergeCell ref="B125:B126"/>
    <mergeCell ref="C125:C126"/>
    <mergeCell ref="A119:A120"/>
    <mergeCell ref="B119:B120"/>
    <mergeCell ref="C119:C120"/>
    <mergeCell ref="A121:A122"/>
    <mergeCell ref="B121:B122"/>
    <mergeCell ref="C121:C122"/>
    <mergeCell ref="A115:A116"/>
    <mergeCell ref="B115:B116"/>
    <mergeCell ref="C115:C116"/>
    <mergeCell ref="A117:A118"/>
    <mergeCell ref="B117:B118"/>
    <mergeCell ref="C117:C118"/>
    <mergeCell ref="A111:A112"/>
    <mergeCell ref="B111:B112"/>
    <mergeCell ref="C111:C112"/>
    <mergeCell ref="A113:A114"/>
    <mergeCell ref="B113:B114"/>
    <mergeCell ref="C113:C114"/>
    <mergeCell ref="A107:A108"/>
    <mergeCell ref="B107:B108"/>
    <mergeCell ref="C107:C108"/>
    <mergeCell ref="A109:A110"/>
    <mergeCell ref="B109:B110"/>
    <mergeCell ref="C109:C110"/>
    <mergeCell ref="A103:A104"/>
    <mergeCell ref="B103:B104"/>
    <mergeCell ref="C103:C104"/>
    <mergeCell ref="A105:A106"/>
    <mergeCell ref="B105:B106"/>
    <mergeCell ref="C105:C106"/>
    <mergeCell ref="A99:A100"/>
    <mergeCell ref="B99:B100"/>
    <mergeCell ref="C99:C100"/>
    <mergeCell ref="A101:A102"/>
    <mergeCell ref="B101:B102"/>
    <mergeCell ref="C101:C102"/>
    <mergeCell ref="A95:A96"/>
    <mergeCell ref="B95:B96"/>
    <mergeCell ref="C95:C96"/>
    <mergeCell ref="A97:A98"/>
    <mergeCell ref="B97:B98"/>
    <mergeCell ref="C97:C98"/>
    <mergeCell ref="A91:A92"/>
    <mergeCell ref="B91:B92"/>
    <mergeCell ref="C91:C92"/>
    <mergeCell ref="A93:A94"/>
    <mergeCell ref="B93:B94"/>
    <mergeCell ref="C93:C94"/>
    <mergeCell ref="A87:A88"/>
    <mergeCell ref="B87:B88"/>
    <mergeCell ref="C87:C88"/>
    <mergeCell ref="A89:A90"/>
    <mergeCell ref="B89:B90"/>
    <mergeCell ref="C89:C90"/>
    <mergeCell ref="A83:A84"/>
    <mergeCell ref="B83:B84"/>
    <mergeCell ref="C83:C84"/>
    <mergeCell ref="A85:A86"/>
    <mergeCell ref="B85:B86"/>
    <mergeCell ref="C85:C86"/>
    <mergeCell ref="A79:A80"/>
    <mergeCell ref="B79:B80"/>
    <mergeCell ref="C79:C80"/>
    <mergeCell ref="A81:A82"/>
    <mergeCell ref="B81:B82"/>
    <mergeCell ref="C81:C82"/>
    <mergeCell ref="A75:A76"/>
    <mergeCell ref="B75:B76"/>
    <mergeCell ref="C75:C76"/>
    <mergeCell ref="A77:A78"/>
    <mergeCell ref="B77:B78"/>
    <mergeCell ref="C77:C78"/>
    <mergeCell ref="A71:A72"/>
    <mergeCell ref="B71:B72"/>
    <mergeCell ref="C71:C72"/>
    <mergeCell ref="A73:A74"/>
    <mergeCell ref="B73:B74"/>
    <mergeCell ref="C73:C74"/>
    <mergeCell ref="A67:A68"/>
    <mergeCell ref="B67:B68"/>
    <mergeCell ref="C67:C68"/>
    <mergeCell ref="A69:A70"/>
    <mergeCell ref="B69:B70"/>
    <mergeCell ref="C69:C70"/>
    <mergeCell ref="A63:A64"/>
    <mergeCell ref="B63:B64"/>
    <mergeCell ref="C63:C64"/>
    <mergeCell ref="A65:A66"/>
    <mergeCell ref="B65:B66"/>
    <mergeCell ref="C65:C66"/>
    <mergeCell ref="A61:A62"/>
    <mergeCell ref="B61:B62"/>
    <mergeCell ref="C61:C62"/>
    <mergeCell ref="A57:A58"/>
    <mergeCell ref="B57:B58"/>
    <mergeCell ref="C57:C58"/>
    <mergeCell ref="A59:A60"/>
    <mergeCell ref="C55:C56"/>
    <mergeCell ref="A51:A52"/>
    <mergeCell ref="B51:B52"/>
    <mergeCell ref="C51:C52"/>
    <mergeCell ref="A49:A50"/>
    <mergeCell ref="B49:B50"/>
    <mergeCell ref="C49:C50"/>
    <mergeCell ref="B59:B60"/>
    <mergeCell ref="C59:C60"/>
    <mergeCell ref="A53:A54"/>
    <mergeCell ref="B53:B54"/>
    <mergeCell ref="C53:C54"/>
    <mergeCell ref="A55:A56"/>
    <mergeCell ref="B55:B56"/>
    <mergeCell ref="A45:A46"/>
    <mergeCell ref="B45:B46"/>
    <mergeCell ref="C45:C46"/>
    <mergeCell ref="A47:A48"/>
    <mergeCell ref="B47:B48"/>
    <mergeCell ref="C47:C48"/>
    <mergeCell ref="A41:A42"/>
    <mergeCell ref="B41:B42"/>
    <mergeCell ref="C41:C42"/>
    <mergeCell ref="A43:A44"/>
    <mergeCell ref="B43:B44"/>
    <mergeCell ref="C43:C44"/>
    <mergeCell ref="A37:A38"/>
    <mergeCell ref="B37:B38"/>
    <mergeCell ref="C37:C38"/>
    <mergeCell ref="A39:A40"/>
    <mergeCell ref="B39:B40"/>
    <mergeCell ref="C39:C40"/>
    <mergeCell ref="A33:A34"/>
    <mergeCell ref="B33:B34"/>
    <mergeCell ref="C33:C34"/>
    <mergeCell ref="A35:A36"/>
    <mergeCell ref="B35:B36"/>
    <mergeCell ref="C35:C36"/>
    <mergeCell ref="A29:A30"/>
    <mergeCell ref="B29:B30"/>
    <mergeCell ref="C29:C30"/>
    <mergeCell ref="A31:A32"/>
    <mergeCell ref="B31:B32"/>
    <mergeCell ref="C31:C32"/>
    <mergeCell ref="A25:A26"/>
    <mergeCell ref="B25:B26"/>
    <mergeCell ref="C25:C26"/>
    <mergeCell ref="B27:B28"/>
    <mergeCell ref="A27:A28"/>
    <mergeCell ref="C27:C28"/>
    <mergeCell ref="B19:B20"/>
    <mergeCell ref="C19:C20"/>
    <mergeCell ref="A19:A20"/>
    <mergeCell ref="A23:A24"/>
    <mergeCell ref="B23:B24"/>
    <mergeCell ref="C23:C24"/>
    <mergeCell ref="A15:A16"/>
    <mergeCell ref="B15:B16"/>
    <mergeCell ref="C15:C16"/>
    <mergeCell ref="A17:A18"/>
    <mergeCell ref="B17:B18"/>
    <mergeCell ref="C17:C18"/>
    <mergeCell ref="C7:C10"/>
    <mergeCell ref="A13:A14"/>
    <mergeCell ref="B13:B14"/>
    <mergeCell ref="C13:C14"/>
    <mergeCell ref="A1:G1"/>
    <mergeCell ref="A4:B4"/>
    <mergeCell ref="C4:G4"/>
    <mergeCell ref="A5:B5"/>
    <mergeCell ref="C5:G5"/>
    <mergeCell ref="A3:B3"/>
    <mergeCell ref="C3:G3"/>
    <mergeCell ref="A2:B2"/>
    <mergeCell ref="C2:G2"/>
    <mergeCell ref="G7:G8"/>
    <mergeCell ref="D7:E7"/>
    <mergeCell ref="B21:B22"/>
    <mergeCell ref="A21:A22"/>
    <mergeCell ref="C21:C22"/>
    <mergeCell ref="A11:A12"/>
    <mergeCell ref="B11:B12"/>
    <mergeCell ref="C11:C12"/>
    <mergeCell ref="B7:B10"/>
    <mergeCell ref="A7:A10"/>
  </mergeCells>
  <printOptions/>
  <pageMargins left="0.1968503937007874" right="0.1968503937007874" top="0.5905511811023623" bottom="0.5905511811023623" header="0.5118110236220472" footer="0.5118110236220472"/>
  <pageSetup horizontalDpi="204" verticalDpi="204" orientation="portrait" paperSize="9" r:id="rId1"/>
</worksheet>
</file>

<file path=xl/worksheets/sheet6.xml><?xml version="1.0" encoding="utf-8"?>
<worksheet xmlns="http://schemas.openxmlformats.org/spreadsheetml/2006/main" xmlns:r="http://schemas.openxmlformats.org/officeDocument/2006/relationships">
  <sheetPr>
    <tabColor indexed="10"/>
  </sheetPr>
  <dimension ref="A1:F97"/>
  <sheetViews>
    <sheetView showGridLines="0" workbookViewId="0" topLeftCell="A1">
      <pane ySplit="10" topLeftCell="BM74" activePane="bottomLeft" state="frozen"/>
      <selection pane="topLeft" activeCell="A1" sqref="A1"/>
      <selection pane="bottomLeft" activeCell="A41" sqref="A41"/>
    </sheetView>
  </sheetViews>
  <sheetFormatPr defaultColWidth="9.140625" defaultRowHeight="12.75"/>
  <cols>
    <col min="1" max="1" width="5.8515625" style="32" customWidth="1"/>
    <col min="2" max="2" width="34.140625" style="32" customWidth="1"/>
    <col min="3" max="3" width="34.28125" style="32" customWidth="1"/>
    <col min="4" max="4" width="12.00390625" style="32" customWidth="1"/>
    <col min="5" max="5" width="16.140625" style="32" customWidth="1"/>
    <col min="6" max="16384" width="9.140625" style="32" customWidth="1"/>
  </cols>
  <sheetData>
    <row r="1" spans="1:5" s="31" customFormat="1" ht="11.25">
      <c r="A1" s="711" t="s">
        <v>767</v>
      </c>
      <c r="B1" s="711"/>
      <c r="C1" s="711"/>
      <c r="D1" s="711"/>
      <c r="E1" s="711"/>
    </row>
    <row r="2" spans="1:5" s="31" customFormat="1" ht="12" thickBot="1">
      <c r="A2" s="712" t="s">
        <v>556</v>
      </c>
      <c r="B2" s="712"/>
      <c r="C2" s="713"/>
      <c r="D2" s="713"/>
      <c r="E2" s="713"/>
    </row>
    <row r="3" spans="1:6" s="31" customFormat="1" ht="15.75">
      <c r="A3" s="607" t="s">
        <v>151</v>
      </c>
      <c r="B3" s="608"/>
      <c r="C3" s="604" t="s">
        <v>435</v>
      </c>
      <c r="D3" s="650"/>
      <c r="E3" s="651"/>
      <c r="F3" s="194"/>
    </row>
    <row r="4" spans="1:6" ht="15.75">
      <c r="A4" s="607" t="s">
        <v>150</v>
      </c>
      <c r="B4" s="608"/>
      <c r="C4" s="632" t="s">
        <v>568</v>
      </c>
      <c r="D4" s="717"/>
      <c r="E4" s="718"/>
      <c r="F4" s="194"/>
    </row>
    <row r="5" spans="1:5" s="35" customFormat="1" ht="15.75">
      <c r="A5" s="708" t="s">
        <v>553</v>
      </c>
      <c r="B5" s="708"/>
      <c r="C5" s="714" t="str">
        <f>IF(ISBLANK(Polročná_správa!B12),"  ",Polročná_správa!B12)</f>
        <v>Hydromeliorácie a.s.</v>
      </c>
      <c r="D5" s="715"/>
      <c r="E5" s="716"/>
    </row>
    <row r="6" spans="1:5" s="35" customFormat="1" ht="15.75">
      <c r="A6" s="708" t="s">
        <v>261</v>
      </c>
      <c r="B6" s="708"/>
      <c r="C6" s="544" t="str">
        <f>IF(ISBLANK(Polročná_správa!E6),"  ",Polročná_správa!E6)</f>
        <v>31410031</v>
      </c>
      <c r="D6" s="709"/>
      <c r="E6" s="710"/>
    </row>
    <row r="7" spans="1:5" ht="10.5" thickBot="1">
      <c r="A7" s="52"/>
      <c r="B7" s="49"/>
      <c r="C7" s="51"/>
      <c r="D7" s="53"/>
      <c r="E7" s="53"/>
    </row>
    <row r="8" spans="1:5" ht="21" customHeight="1">
      <c r="A8" s="697" t="s">
        <v>371</v>
      </c>
      <c r="B8" s="700" t="s">
        <v>557</v>
      </c>
      <c r="C8" s="701"/>
      <c r="D8" s="670" t="s">
        <v>739</v>
      </c>
      <c r="E8" s="671"/>
    </row>
    <row r="9" spans="1:5" ht="20.25" customHeight="1">
      <c r="A9" s="698"/>
      <c r="B9" s="702"/>
      <c r="C9" s="703"/>
      <c r="D9" s="706" t="s">
        <v>521</v>
      </c>
      <c r="E9" s="706" t="s">
        <v>274</v>
      </c>
    </row>
    <row r="10" spans="1:5" ht="40.5" customHeight="1" thickBot="1">
      <c r="A10" s="699"/>
      <c r="B10" s="704"/>
      <c r="C10" s="705"/>
      <c r="D10" s="707"/>
      <c r="E10" s="707"/>
    </row>
    <row r="11" spans="1:5" ht="15" customHeight="1">
      <c r="A11" s="54" t="s">
        <v>768</v>
      </c>
      <c r="B11" s="696" t="s">
        <v>769</v>
      </c>
      <c r="C11" s="696"/>
      <c r="D11" s="68">
        <v>-88149</v>
      </c>
      <c r="E11" s="68">
        <v>395</v>
      </c>
    </row>
    <row r="12" spans="1:5" ht="22.5" customHeight="1">
      <c r="A12" s="55" t="s">
        <v>558</v>
      </c>
      <c r="B12" s="675" t="s">
        <v>770</v>
      </c>
      <c r="C12" s="675"/>
      <c r="D12" s="214">
        <f>SUM(D13:D25)</f>
        <v>32384</v>
      </c>
      <c r="E12" s="214">
        <f>SUM(E13:E25)</f>
        <v>48379</v>
      </c>
    </row>
    <row r="13" spans="1:5" ht="9.75">
      <c r="A13" s="56" t="s">
        <v>771</v>
      </c>
      <c r="B13" s="673" t="s">
        <v>772</v>
      </c>
      <c r="C13" s="673"/>
      <c r="D13" s="69">
        <v>31609</v>
      </c>
      <c r="E13" s="69">
        <v>64835</v>
      </c>
    </row>
    <row r="14" spans="1:5" ht="22.5" customHeight="1">
      <c r="A14" s="56" t="s">
        <v>773</v>
      </c>
      <c r="B14" s="673" t="s">
        <v>774</v>
      </c>
      <c r="C14" s="673"/>
      <c r="D14" s="69"/>
      <c r="E14" s="69"/>
    </row>
    <row r="15" spans="1:5" ht="9.75">
      <c r="A15" s="56" t="s">
        <v>775</v>
      </c>
      <c r="B15" s="673" t="s">
        <v>776</v>
      </c>
      <c r="C15" s="673"/>
      <c r="D15" s="69"/>
      <c r="E15" s="69"/>
    </row>
    <row r="16" spans="1:5" ht="9.75">
      <c r="A16" s="56" t="s">
        <v>777</v>
      </c>
      <c r="B16" s="673" t="s">
        <v>778</v>
      </c>
      <c r="C16" s="673"/>
      <c r="D16" s="69"/>
      <c r="E16" s="69"/>
    </row>
    <row r="17" spans="1:5" ht="9.75">
      <c r="A17" s="56" t="s">
        <v>779</v>
      </c>
      <c r="B17" s="673" t="s">
        <v>780</v>
      </c>
      <c r="C17" s="673"/>
      <c r="D17" s="69"/>
      <c r="E17" s="69"/>
    </row>
    <row r="18" spans="1:5" ht="9.75">
      <c r="A18" s="56" t="s">
        <v>781</v>
      </c>
      <c r="B18" s="673" t="s">
        <v>782</v>
      </c>
      <c r="C18" s="673"/>
      <c r="D18" s="69">
        <v>780</v>
      </c>
      <c r="E18" s="69">
        <v>-9486</v>
      </c>
    </row>
    <row r="19" spans="1:5" ht="9.75">
      <c r="A19" s="56" t="s">
        <v>783</v>
      </c>
      <c r="B19" s="673" t="s">
        <v>784</v>
      </c>
      <c r="C19" s="673"/>
      <c r="D19" s="69"/>
      <c r="E19" s="69"/>
    </row>
    <row r="20" spans="1:5" ht="9.75">
      <c r="A20" s="56" t="s">
        <v>785</v>
      </c>
      <c r="B20" s="673" t="s">
        <v>786</v>
      </c>
      <c r="C20" s="673"/>
      <c r="D20" s="69"/>
      <c r="E20" s="69"/>
    </row>
    <row r="21" spans="1:5" ht="9.75">
      <c r="A21" s="56" t="s">
        <v>787</v>
      </c>
      <c r="B21" s="683" t="s">
        <v>788</v>
      </c>
      <c r="C21" s="683"/>
      <c r="D21" s="69">
        <v>-5</v>
      </c>
      <c r="E21" s="69">
        <v>-2970</v>
      </c>
    </row>
    <row r="22" spans="1:5" ht="22.5" customHeight="1">
      <c r="A22" s="56" t="s">
        <v>789</v>
      </c>
      <c r="B22" s="687" t="s">
        <v>810</v>
      </c>
      <c r="C22" s="688"/>
      <c r="D22" s="69"/>
      <c r="E22" s="69"/>
    </row>
    <row r="23" spans="1:5" ht="22.5" customHeight="1">
      <c r="A23" s="56" t="s">
        <v>811</v>
      </c>
      <c r="B23" s="687" t="s">
        <v>812</v>
      </c>
      <c r="C23" s="688"/>
      <c r="D23" s="69"/>
      <c r="E23" s="69"/>
    </row>
    <row r="24" spans="1:5" ht="9.75">
      <c r="A24" s="56" t="s">
        <v>813</v>
      </c>
      <c r="B24" s="687" t="s">
        <v>814</v>
      </c>
      <c r="C24" s="688"/>
      <c r="D24" s="69"/>
      <c r="E24" s="69">
        <v>-4000</v>
      </c>
    </row>
    <row r="25" spans="1:5" ht="22.5" customHeight="1">
      <c r="A25" s="57" t="s">
        <v>815</v>
      </c>
      <c r="B25" s="682" t="s">
        <v>816</v>
      </c>
      <c r="C25" s="682"/>
      <c r="D25" s="69"/>
      <c r="E25" s="69"/>
    </row>
    <row r="26" spans="1:5" ht="29.25" customHeight="1">
      <c r="A26" s="55" t="s">
        <v>559</v>
      </c>
      <c r="B26" s="694" t="s">
        <v>817</v>
      </c>
      <c r="C26" s="695"/>
      <c r="D26" s="214">
        <f>SUM(D27:D30)</f>
        <v>-24698</v>
      </c>
      <c r="E26" s="214">
        <f>SUM(E27:E30)</f>
        <v>-260841</v>
      </c>
    </row>
    <row r="27" spans="1:5" ht="9.75">
      <c r="A27" s="56" t="s">
        <v>818</v>
      </c>
      <c r="B27" s="683" t="s">
        <v>819</v>
      </c>
      <c r="C27" s="683"/>
      <c r="D27" s="69">
        <v>-35732</v>
      </c>
      <c r="E27" s="69">
        <v>-101776</v>
      </c>
    </row>
    <row r="28" spans="1:5" ht="9.75">
      <c r="A28" s="56" t="s">
        <v>820</v>
      </c>
      <c r="B28" s="683" t="s">
        <v>821</v>
      </c>
      <c r="C28" s="683"/>
      <c r="D28" s="69">
        <v>25583</v>
      </c>
      <c r="E28" s="69">
        <v>-163413</v>
      </c>
    </row>
    <row r="29" spans="1:5" ht="9.75">
      <c r="A29" s="56" t="s">
        <v>822</v>
      </c>
      <c r="B29" s="683" t="s">
        <v>823</v>
      </c>
      <c r="C29" s="683"/>
      <c r="D29" s="69">
        <v>-14549</v>
      </c>
      <c r="E29" s="69">
        <v>4348</v>
      </c>
    </row>
    <row r="30" spans="1:5" ht="22.5" customHeight="1">
      <c r="A30" s="58" t="s">
        <v>824</v>
      </c>
      <c r="B30" s="682" t="s">
        <v>825</v>
      </c>
      <c r="C30" s="682"/>
      <c r="D30" s="70"/>
      <c r="E30" s="70"/>
    </row>
    <row r="31" spans="1:5" ht="22.5" customHeight="1">
      <c r="A31" s="58"/>
      <c r="B31" s="692" t="s">
        <v>826</v>
      </c>
      <c r="C31" s="692"/>
      <c r="D31" s="215">
        <f>D11+D12+D26</f>
        <v>-80463</v>
      </c>
      <c r="E31" s="215">
        <f>E11+E12+E26</f>
        <v>-212067</v>
      </c>
    </row>
    <row r="32" spans="1:5" ht="9.75">
      <c r="A32" s="56" t="s">
        <v>560</v>
      </c>
      <c r="B32" s="687" t="s">
        <v>571</v>
      </c>
      <c r="C32" s="688"/>
      <c r="D32" s="69">
        <v>5</v>
      </c>
      <c r="E32" s="69">
        <v>2970</v>
      </c>
    </row>
    <row r="33" spans="1:5" ht="9.75">
      <c r="A33" s="56" t="s">
        <v>561</v>
      </c>
      <c r="B33" s="687" t="s">
        <v>572</v>
      </c>
      <c r="C33" s="688"/>
      <c r="D33" s="69"/>
      <c r="E33" s="69"/>
    </row>
    <row r="34" spans="1:5" ht="9.75">
      <c r="A34" s="693" t="s">
        <v>562</v>
      </c>
      <c r="B34" s="682" t="s">
        <v>827</v>
      </c>
      <c r="C34" s="682"/>
      <c r="D34" s="691"/>
      <c r="E34" s="691"/>
    </row>
    <row r="35" spans="1:5" ht="9.75">
      <c r="A35" s="693"/>
      <c r="B35" s="682"/>
      <c r="C35" s="682"/>
      <c r="D35" s="691"/>
      <c r="E35" s="691"/>
    </row>
    <row r="36" spans="1:5" ht="22.5" customHeight="1">
      <c r="A36" s="56" t="s">
        <v>563</v>
      </c>
      <c r="B36" s="687" t="s">
        <v>573</v>
      </c>
      <c r="C36" s="688"/>
      <c r="D36" s="69"/>
      <c r="E36" s="69"/>
    </row>
    <row r="37" spans="1:5" ht="9.75">
      <c r="A37" s="56"/>
      <c r="B37" s="689" t="s">
        <v>828</v>
      </c>
      <c r="C37" s="690"/>
      <c r="D37" s="214">
        <f>SUM(D31+D32+D33+D34+D36)</f>
        <v>-80458</v>
      </c>
      <c r="E37" s="214">
        <f>SUM(E31+E32+E33+E34+E36)</f>
        <v>-209097</v>
      </c>
    </row>
    <row r="38" spans="1:5" ht="22.5" customHeight="1">
      <c r="A38" s="56" t="s">
        <v>564</v>
      </c>
      <c r="B38" s="687" t="s">
        <v>112</v>
      </c>
      <c r="C38" s="688"/>
      <c r="D38" s="69">
        <v>-1</v>
      </c>
      <c r="E38" s="69">
        <v>-1203</v>
      </c>
    </row>
    <row r="39" spans="1:5" ht="9.75">
      <c r="A39" s="56" t="s">
        <v>565</v>
      </c>
      <c r="B39" s="687" t="s">
        <v>574</v>
      </c>
      <c r="C39" s="688"/>
      <c r="D39" s="69"/>
      <c r="E39" s="69"/>
    </row>
    <row r="40" spans="1:5" ht="9.75">
      <c r="A40" s="56" t="s">
        <v>567</v>
      </c>
      <c r="B40" s="687" t="s">
        <v>575</v>
      </c>
      <c r="C40" s="688"/>
      <c r="D40" s="69"/>
      <c r="E40" s="69">
        <v>4255</v>
      </c>
    </row>
    <row r="41" spans="1:5" ht="9.75">
      <c r="A41" s="56"/>
      <c r="B41" s="689" t="s">
        <v>829</v>
      </c>
      <c r="C41" s="690"/>
      <c r="D41" s="214">
        <f>SUM(D37+D38+D39+D40)</f>
        <v>-80459</v>
      </c>
      <c r="E41" s="214">
        <f>SUM(E37+E38+E39+E40)</f>
        <v>-206045</v>
      </c>
    </row>
    <row r="42" spans="1:5" ht="11.25">
      <c r="A42" s="684" t="s">
        <v>576</v>
      </c>
      <c r="B42" s="685"/>
      <c r="C42" s="685"/>
      <c r="D42" s="685"/>
      <c r="E42" s="686"/>
    </row>
    <row r="43" spans="1:5" ht="9.75">
      <c r="A43" s="56" t="s">
        <v>577</v>
      </c>
      <c r="B43" s="683" t="s">
        <v>259</v>
      </c>
      <c r="C43" s="683"/>
      <c r="D43" s="1"/>
      <c r="E43" s="1"/>
    </row>
    <row r="44" spans="1:5" ht="9.75">
      <c r="A44" s="56" t="s">
        <v>578</v>
      </c>
      <c r="B44" s="683" t="s">
        <v>260</v>
      </c>
      <c r="C44" s="683"/>
      <c r="D44" s="1">
        <v>-117159</v>
      </c>
      <c r="E44" s="69">
        <v>-136430</v>
      </c>
    </row>
    <row r="45" spans="1:5" ht="27.75" customHeight="1">
      <c r="A45" s="58" t="s">
        <v>579</v>
      </c>
      <c r="B45" s="682" t="s">
        <v>838</v>
      </c>
      <c r="C45" s="682"/>
      <c r="D45" s="62"/>
      <c r="E45" s="70"/>
    </row>
    <row r="46" spans="1:5" ht="9.75">
      <c r="A46" s="56" t="s">
        <v>580</v>
      </c>
      <c r="B46" s="683" t="s">
        <v>581</v>
      </c>
      <c r="C46" s="683"/>
      <c r="D46" s="1"/>
      <c r="E46" s="69"/>
    </row>
    <row r="47" spans="1:5" ht="9.75">
      <c r="A47" s="56" t="s">
        <v>582</v>
      </c>
      <c r="B47" s="683" t="s">
        <v>583</v>
      </c>
      <c r="C47" s="683"/>
      <c r="D47" s="1"/>
      <c r="E47" s="69">
        <v>4000</v>
      </c>
    </row>
    <row r="48" spans="1:5" ht="27.75" customHeight="1">
      <c r="A48" s="58" t="s">
        <v>584</v>
      </c>
      <c r="B48" s="682" t="s">
        <v>844</v>
      </c>
      <c r="C48" s="682"/>
      <c r="D48" s="62"/>
      <c r="E48" s="70"/>
    </row>
    <row r="49" spans="1:5" ht="22.5" customHeight="1">
      <c r="A49" s="58" t="s">
        <v>591</v>
      </c>
      <c r="B49" s="682" t="s">
        <v>104</v>
      </c>
      <c r="C49" s="682"/>
      <c r="D49" s="62"/>
      <c r="E49" s="70"/>
    </row>
    <row r="50" spans="1:5" ht="22.5" customHeight="1">
      <c r="A50" s="58" t="s">
        <v>592</v>
      </c>
      <c r="B50" s="682" t="s">
        <v>845</v>
      </c>
      <c r="C50" s="682"/>
      <c r="D50" s="62"/>
      <c r="E50" s="70"/>
    </row>
    <row r="51" spans="1:5" ht="22.5" customHeight="1">
      <c r="A51" s="57" t="s">
        <v>593</v>
      </c>
      <c r="B51" s="681" t="s">
        <v>846</v>
      </c>
      <c r="C51" s="681"/>
      <c r="D51" s="1"/>
      <c r="E51" s="69"/>
    </row>
    <row r="52" spans="1:5" ht="22.5" customHeight="1">
      <c r="A52" s="57" t="s">
        <v>594</v>
      </c>
      <c r="B52" s="681" t="s">
        <v>847</v>
      </c>
      <c r="C52" s="681"/>
      <c r="D52" s="1"/>
      <c r="E52" s="69"/>
    </row>
    <row r="53" spans="1:5" ht="9.75">
      <c r="A53" s="57" t="s">
        <v>595</v>
      </c>
      <c r="B53" s="680" t="s">
        <v>609</v>
      </c>
      <c r="C53" s="681"/>
      <c r="D53" s="1"/>
      <c r="E53" s="69"/>
    </row>
    <row r="54" spans="1:5" ht="9.75">
      <c r="A54" s="57" t="s">
        <v>596</v>
      </c>
      <c r="B54" s="680" t="s">
        <v>848</v>
      </c>
      <c r="C54" s="681"/>
      <c r="D54" s="1"/>
      <c r="E54" s="69"/>
    </row>
    <row r="55" spans="1:5" ht="9.75">
      <c r="A55" s="57" t="s">
        <v>597</v>
      </c>
      <c r="B55" s="680" t="s">
        <v>849</v>
      </c>
      <c r="C55" s="681"/>
      <c r="D55" s="1"/>
      <c r="E55" s="69"/>
    </row>
    <row r="56" spans="1:5" ht="22.5" customHeight="1">
      <c r="A56" s="57" t="s">
        <v>598</v>
      </c>
      <c r="B56" s="680" t="s">
        <v>850</v>
      </c>
      <c r="C56" s="681"/>
      <c r="D56" s="1"/>
      <c r="E56" s="69"/>
    </row>
    <row r="57" spans="1:5" ht="22.5" customHeight="1">
      <c r="A57" s="59" t="s">
        <v>851</v>
      </c>
      <c r="B57" s="680" t="s">
        <v>852</v>
      </c>
      <c r="C57" s="681"/>
      <c r="D57" s="1"/>
      <c r="E57" s="69"/>
    </row>
    <row r="58" spans="1:5" ht="9.75">
      <c r="A58" s="59" t="s">
        <v>599</v>
      </c>
      <c r="B58" s="680" t="s">
        <v>853</v>
      </c>
      <c r="C58" s="681"/>
      <c r="D58" s="1"/>
      <c r="E58" s="69"/>
    </row>
    <row r="59" spans="1:5" ht="9.75">
      <c r="A59" s="59" t="s">
        <v>600</v>
      </c>
      <c r="B59" s="672" t="s">
        <v>854</v>
      </c>
      <c r="C59" s="673"/>
      <c r="D59" s="1"/>
      <c r="E59" s="69"/>
    </row>
    <row r="60" spans="1:5" ht="9.75">
      <c r="A60" s="59" t="s">
        <v>601</v>
      </c>
      <c r="B60" s="672" t="s">
        <v>855</v>
      </c>
      <c r="C60" s="673"/>
      <c r="D60" s="1"/>
      <c r="E60" s="69"/>
    </row>
    <row r="61" spans="1:5" ht="9.75">
      <c r="A61" s="59" t="s">
        <v>602</v>
      </c>
      <c r="B61" s="672" t="s">
        <v>856</v>
      </c>
      <c r="C61" s="673"/>
      <c r="D61" s="1"/>
      <c r="E61" s="69"/>
    </row>
    <row r="62" spans="1:5" ht="9.75">
      <c r="A62" s="59" t="s">
        <v>603</v>
      </c>
      <c r="B62" s="672" t="s">
        <v>604</v>
      </c>
      <c r="C62" s="673"/>
      <c r="D62" s="1"/>
      <c r="E62" s="69"/>
    </row>
    <row r="63" spans="1:5" ht="9.75">
      <c r="A63" s="60" t="s">
        <v>285</v>
      </c>
      <c r="B63" s="668" t="s">
        <v>2</v>
      </c>
      <c r="C63" s="669"/>
      <c r="D63" s="216">
        <f>SUM(D43:D62)</f>
        <v>-117159</v>
      </c>
      <c r="E63" s="233">
        <f>SUM(E43:E62)</f>
        <v>-132430</v>
      </c>
    </row>
    <row r="64" spans="1:5" ht="11.25">
      <c r="A64" s="676" t="s">
        <v>605</v>
      </c>
      <c r="B64" s="677"/>
      <c r="C64" s="677"/>
      <c r="D64" s="678"/>
      <c r="E64" s="679"/>
    </row>
    <row r="65" spans="1:5" ht="9.75">
      <c r="A65" s="61" t="s">
        <v>520</v>
      </c>
      <c r="B65" s="674" t="s">
        <v>3</v>
      </c>
      <c r="C65" s="675"/>
      <c r="D65" s="217">
        <f>SUM(D66:D73)</f>
        <v>0</v>
      </c>
      <c r="E65" s="214">
        <f>SUM(E66:E73)</f>
        <v>0</v>
      </c>
    </row>
    <row r="66" spans="1:5" ht="9.75">
      <c r="A66" s="59" t="s">
        <v>606</v>
      </c>
      <c r="B66" s="672" t="s">
        <v>4</v>
      </c>
      <c r="C66" s="673"/>
      <c r="D66" s="1"/>
      <c r="E66" s="69"/>
    </row>
    <row r="67" spans="1:5" ht="9.75">
      <c r="A67" s="59" t="s">
        <v>607</v>
      </c>
      <c r="B67" s="672" t="s">
        <v>610</v>
      </c>
      <c r="C67" s="673"/>
      <c r="D67" s="1"/>
      <c r="E67" s="69"/>
    </row>
    <row r="68" spans="1:5" ht="9.75">
      <c r="A68" s="59" t="s">
        <v>648</v>
      </c>
      <c r="B68" s="672" t="s">
        <v>649</v>
      </c>
      <c r="C68" s="673"/>
      <c r="D68" s="1"/>
      <c r="E68" s="69"/>
    </row>
    <row r="69" spans="1:5" ht="9.75">
      <c r="A69" s="59" t="s">
        <v>650</v>
      </c>
      <c r="B69" s="672" t="s">
        <v>79</v>
      </c>
      <c r="C69" s="673"/>
      <c r="D69" s="1"/>
      <c r="E69" s="69"/>
    </row>
    <row r="70" spans="1:5" ht="9.75">
      <c r="A70" s="59" t="s">
        <v>651</v>
      </c>
      <c r="B70" s="672" t="s">
        <v>652</v>
      </c>
      <c r="C70" s="673"/>
      <c r="D70" s="1"/>
      <c r="E70" s="69"/>
    </row>
    <row r="71" spans="1:5" ht="9.75">
      <c r="A71" s="59" t="s">
        <v>653</v>
      </c>
      <c r="B71" s="672" t="s">
        <v>80</v>
      </c>
      <c r="C71" s="673"/>
      <c r="D71" s="1"/>
      <c r="E71" s="69"/>
    </row>
    <row r="72" spans="1:5" ht="22.5" customHeight="1">
      <c r="A72" s="59" t="s">
        <v>654</v>
      </c>
      <c r="B72" s="672" t="s">
        <v>611</v>
      </c>
      <c r="C72" s="673"/>
      <c r="D72" s="1"/>
      <c r="E72" s="69"/>
    </row>
    <row r="73" spans="1:5" ht="9.75">
      <c r="A73" s="59" t="s">
        <v>655</v>
      </c>
      <c r="B73" s="672" t="s">
        <v>81</v>
      </c>
      <c r="C73" s="673"/>
      <c r="D73" s="1"/>
      <c r="E73" s="69"/>
    </row>
    <row r="74" spans="1:5" ht="9.75">
      <c r="A74" s="61" t="s">
        <v>656</v>
      </c>
      <c r="B74" s="674" t="s">
        <v>646</v>
      </c>
      <c r="C74" s="675"/>
      <c r="D74" s="217">
        <f>SUM(D75:D84)</f>
        <v>0</v>
      </c>
      <c r="E74" s="214">
        <f>SUM(E75:E84)</f>
        <v>0</v>
      </c>
    </row>
    <row r="75" spans="1:5" ht="9.75">
      <c r="A75" s="59" t="s">
        <v>657</v>
      </c>
      <c r="B75" s="672" t="s">
        <v>82</v>
      </c>
      <c r="C75" s="673"/>
      <c r="D75" s="1"/>
      <c r="E75" s="69"/>
    </row>
    <row r="76" spans="1:5" ht="9.75">
      <c r="A76" s="59" t="s">
        <v>658</v>
      </c>
      <c r="B76" s="672" t="s">
        <v>83</v>
      </c>
      <c r="C76" s="673"/>
      <c r="D76" s="1"/>
      <c r="E76" s="69"/>
    </row>
    <row r="77" spans="1:5" ht="22.5" customHeight="1">
      <c r="A77" s="59" t="s">
        <v>659</v>
      </c>
      <c r="B77" s="672" t="s">
        <v>84</v>
      </c>
      <c r="C77" s="673"/>
      <c r="D77" s="1"/>
      <c r="E77" s="69"/>
    </row>
    <row r="78" spans="1:5" ht="22.5" customHeight="1">
      <c r="A78" s="59" t="s">
        <v>660</v>
      </c>
      <c r="B78" s="672" t="s">
        <v>85</v>
      </c>
      <c r="C78" s="673"/>
      <c r="D78" s="1"/>
      <c r="E78" s="69"/>
    </row>
    <row r="79" spans="1:5" ht="9.75">
      <c r="A79" s="59" t="s">
        <v>661</v>
      </c>
      <c r="B79" s="672" t="s">
        <v>86</v>
      </c>
      <c r="C79" s="673"/>
      <c r="D79" s="1"/>
      <c r="E79" s="69"/>
    </row>
    <row r="80" spans="1:5" ht="9.75">
      <c r="A80" s="59" t="s">
        <v>662</v>
      </c>
      <c r="B80" s="672" t="s">
        <v>663</v>
      </c>
      <c r="C80" s="673"/>
      <c r="D80" s="1"/>
      <c r="E80" s="69"/>
    </row>
    <row r="81" spans="1:5" ht="9.75">
      <c r="A81" s="59" t="s">
        <v>664</v>
      </c>
      <c r="B81" s="672" t="s">
        <v>87</v>
      </c>
      <c r="C81" s="673"/>
      <c r="D81" s="1"/>
      <c r="E81" s="69"/>
    </row>
    <row r="82" spans="1:5" ht="22.5" customHeight="1">
      <c r="A82" s="59" t="s">
        <v>665</v>
      </c>
      <c r="B82" s="672" t="s">
        <v>88</v>
      </c>
      <c r="C82" s="673"/>
      <c r="D82" s="1"/>
      <c r="E82" s="69"/>
    </row>
    <row r="83" spans="1:5" ht="22.5" customHeight="1">
      <c r="A83" s="59" t="s">
        <v>666</v>
      </c>
      <c r="B83" s="672" t="s">
        <v>89</v>
      </c>
      <c r="C83" s="673"/>
      <c r="D83" s="1"/>
      <c r="E83" s="69"/>
    </row>
    <row r="84" spans="1:5" ht="22.5" customHeight="1">
      <c r="A84" s="59" t="s">
        <v>667</v>
      </c>
      <c r="B84" s="672" t="s">
        <v>645</v>
      </c>
      <c r="C84" s="673"/>
      <c r="D84" s="1"/>
      <c r="E84" s="69"/>
    </row>
    <row r="85" spans="1:5" ht="9.75">
      <c r="A85" s="59" t="s">
        <v>668</v>
      </c>
      <c r="B85" s="672" t="s">
        <v>90</v>
      </c>
      <c r="C85" s="673"/>
      <c r="D85" s="1"/>
      <c r="E85" s="69"/>
    </row>
    <row r="86" spans="1:5" ht="22.5" customHeight="1">
      <c r="A86" s="59" t="s">
        <v>669</v>
      </c>
      <c r="B86" s="672" t="s">
        <v>91</v>
      </c>
      <c r="C86" s="673"/>
      <c r="D86" s="1"/>
      <c r="E86" s="69"/>
    </row>
    <row r="87" spans="1:5" ht="22.5" customHeight="1">
      <c r="A87" s="59" t="s">
        <v>670</v>
      </c>
      <c r="B87" s="672" t="s">
        <v>96</v>
      </c>
      <c r="C87" s="673"/>
      <c r="D87" s="1"/>
      <c r="E87" s="69"/>
    </row>
    <row r="88" spans="1:5" ht="22.5" customHeight="1">
      <c r="A88" s="59" t="s">
        <v>672</v>
      </c>
      <c r="B88" s="672" t="s">
        <v>97</v>
      </c>
      <c r="C88" s="673"/>
      <c r="D88" s="1"/>
      <c r="E88" s="69"/>
    </row>
    <row r="89" spans="1:5" ht="9.75">
      <c r="A89" s="59" t="s">
        <v>679</v>
      </c>
      <c r="B89" s="672" t="s">
        <v>98</v>
      </c>
      <c r="C89" s="673"/>
      <c r="D89" s="1"/>
      <c r="E89" s="69"/>
    </row>
    <row r="90" spans="1:5" ht="9.75">
      <c r="A90" s="59" t="s">
        <v>680</v>
      </c>
      <c r="B90" s="672" t="s">
        <v>758</v>
      </c>
      <c r="C90" s="673"/>
      <c r="D90" s="1"/>
      <c r="E90" s="69"/>
    </row>
    <row r="91" spans="1:5" ht="9.75">
      <c r="A91" s="59" t="s">
        <v>759</v>
      </c>
      <c r="B91" s="672" t="s">
        <v>766</v>
      </c>
      <c r="C91" s="673"/>
      <c r="D91" s="1">
        <v>-612</v>
      </c>
      <c r="E91" s="69">
        <v>-1200</v>
      </c>
    </row>
    <row r="92" spans="1:5" ht="9.75">
      <c r="A92" s="60" t="s">
        <v>325</v>
      </c>
      <c r="B92" s="668" t="s">
        <v>99</v>
      </c>
      <c r="C92" s="669"/>
      <c r="D92" s="216">
        <f>SUM(D85:D91)+D74+D65</f>
        <v>-612</v>
      </c>
      <c r="E92" s="233">
        <f>SUM(E85:E91)+E74+E65</f>
        <v>-1200</v>
      </c>
    </row>
    <row r="93" spans="1:5" ht="9.75">
      <c r="A93" s="60" t="s">
        <v>360</v>
      </c>
      <c r="B93" s="668" t="s">
        <v>608</v>
      </c>
      <c r="C93" s="669"/>
      <c r="D93" s="217">
        <f>D41+D63+D92</f>
        <v>-198230</v>
      </c>
      <c r="E93" s="214">
        <f>E41+E63+E92</f>
        <v>-339675</v>
      </c>
    </row>
    <row r="94" spans="1:5" ht="9.75">
      <c r="A94" s="60" t="s">
        <v>522</v>
      </c>
      <c r="B94" s="668" t="s">
        <v>100</v>
      </c>
      <c r="C94" s="669"/>
      <c r="D94" s="1">
        <v>228040</v>
      </c>
      <c r="E94" s="69">
        <v>567715</v>
      </c>
    </row>
    <row r="95" spans="1:5" ht="22.5" customHeight="1">
      <c r="A95" s="60" t="s">
        <v>523</v>
      </c>
      <c r="B95" s="668" t="s">
        <v>101</v>
      </c>
      <c r="C95" s="669"/>
      <c r="D95" s="1">
        <v>29810</v>
      </c>
      <c r="E95" s="69">
        <v>228040</v>
      </c>
    </row>
    <row r="96" spans="1:5" ht="22.5" customHeight="1">
      <c r="A96" s="60" t="s">
        <v>524</v>
      </c>
      <c r="B96" s="668" t="s">
        <v>102</v>
      </c>
      <c r="C96" s="669"/>
      <c r="D96" s="1"/>
      <c r="E96" s="69"/>
    </row>
    <row r="97" spans="1:5" ht="22.5" customHeight="1">
      <c r="A97" s="60" t="s">
        <v>525</v>
      </c>
      <c r="B97" s="668" t="s">
        <v>103</v>
      </c>
      <c r="C97" s="669"/>
      <c r="D97" s="1">
        <v>29810</v>
      </c>
      <c r="E97" s="69">
        <v>228040</v>
      </c>
    </row>
  </sheetData>
  <sheetProtection password="9F76" sheet="1" objects="1" scenarios="1" formatCells="0" formatColumns="0" formatRows="0" insertColumns="0" insertRows="0"/>
  <mergeCells count="104">
    <mergeCell ref="A1:E1"/>
    <mergeCell ref="A2:E2"/>
    <mergeCell ref="A5:B5"/>
    <mergeCell ref="C5:E5"/>
    <mergeCell ref="A4:B4"/>
    <mergeCell ref="C4:E4"/>
    <mergeCell ref="A3:B3"/>
    <mergeCell ref="C3:E3"/>
    <mergeCell ref="A8:A10"/>
    <mergeCell ref="B8:C10"/>
    <mergeCell ref="D9:D10"/>
    <mergeCell ref="A6:B6"/>
    <mergeCell ref="C6:E6"/>
    <mergeCell ref="E9:E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A34:A35"/>
    <mergeCell ref="B34:C35"/>
    <mergeCell ref="D34:D35"/>
    <mergeCell ref="E34:E35"/>
    <mergeCell ref="B36:C36"/>
    <mergeCell ref="B37:C37"/>
    <mergeCell ref="B38:C38"/>
    <mergeCell ref="B39:C39"/>
    <mergeCell ref="B40:C40"/>
    <mergeCell ref="B41:C41"/>
    <mergeCell ref="A42:E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A64:E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9:C89"/>
    <mergeCell ref="B90:C90"/>
    <mergeCell ref="B83:C83"/>
    <mergeCell ref="B84:C84"/>
    <mergeCell ref="B85:C85"/>
    <mergeCell ref="B86:C86"/>
    <mergeCell ref="B95:C95"/>
    <mergeCell ref="B96:C96"/>
    <mergeCell ref="B97:C97"/>
    <mergeCell ref="D8:E8"/>
    <mergeCell ref="B91:C91"/>
    <mergeCell ref="B92:C92"/>
    <mergeCell ref="B93:C93"/>
    <mergeCell ref="B94:C94"/>
    <mergeCell ref="B87:C87"/>
    <mergeCell ref="B88:C88"/>
  </mergeCells>
  <printOptions/>
  <pageMargins left="0.1968503937007874" right="0" top="0.3937007874015748" bottom="0.984251968503937" header="0.5118110236220472" footer="0.5118110236220472"/>
  <pageSetup horizontalDpi="204" verticalDpi="204" orientation="portrait" paperSize="9" r:id="rId1"/>
</worksheet>
</file>

<file path=xl/worksheets/sheet7.xml><?xml version="1.0" encoding="utf-8"?>
<worksheet xmlns="http://schemas.openxmlformats.org/spreadsheetml/2006/main" xmlns:r="http://schemas.openxmlformats.org/officeDocument/2006/relationships">
  <sheetPr>
    <tabColor indexed="10"/>
  </sheetPr>
  <dimension ref="A2:B11"/>
  <sheetViews>
    <sheetView workbookViewId="0" topLeftCell="A1">
      <selection activeCell="B9" sqref="B9"/>
    </sheetView>
  </sheetViews>
  <sheetFormatPr defaultColWidth="9.140625" defaultRowHeight="12.75"/>
  <cols>
    <col min="1" max="1" width="41.8515625" style="0" bestFit="1" customWidth="1"/>
    <col min="2" max="2" width="76.00390625" style="0" bestFit="1" customWidth="1"/>
  </cols>
  <sheetData>
    <row r="2" spans="1:2" ht="16.5" thickBot="1">
      <c r="A2" s="719" t="s">
        <v>830</v>
      </c>
      <c r="B2" s="719"/>
    </row>
    <row r="3" spans="1:2" ht="13.5" thickBot="1">
      <c r="A3" s="71" t="s">
        <v>831</v>
      </c>
      <c r="B3" s="72" t="s">
        <v>832</v>
      </c>
    </row>
    <row r="4" spans="1:2" ht="15">
      <c r="A4" s="73" t="s">
        <v>833</v>
      </c>
      <c r="B4" s="74" t="str">
        <f>IF(Polročná_správa!B6=0,"Položka Informačná povinnosť za rok nie je vyplnená","Test vyhovel formálnej kontrole")</f>
        <v>Test vyhovel formálnej kontrole</v>
      </c>
    </row>
    <row r="5" spans="1:2" ht="15">
      <c r="A5" s="75" t="s">
        <v>267</v>
      </c>
      <c r="B5" s="76" t="str">
        <f>IF(Polročná_správa!E6=0,"Položka IČO nie je vyplnená","Test vyhovel formálnej kontrole")</f>
        <v>Test vyhovel formálnej kontrole</v>
      </c>
    </row>
    <row r="6" spans="1:2" ht="15">
      <c r="A6" s="77" t="s">
        <v>269</v>
      </c>
      <c r="B6" s="78" t="str">
        <f>IF(Polročná_správa!B12=0,"Položka Obchodné meno/názov nie je vyplnená","Test vyhovel formálnej kontrole")</f>
        <v>Test vyhovel formálnej kontrole</v>
      </c>
    </row>
    <row r="7" spans="1:2" ht="15">
      <c r="A7" s="75" t="s">
        <v>834</v>
      </c>
      <c r="B7" s="76" t="str">
        <f>IF(Polročná_správa!F38=0,"Položka Dátum zverejnenia ročnej správy nie je vyplnená","Test vyhovel formálnej kontrole")</f>
        <v>Test vyhovel formálnej kontrole</v>
      </c>
    </row>
    <row r="8" spans="1:2" ht="15">
      <c r="A8" s="73" t="s">
        <v>835</v>
      </c>
      <c r="B8" s="79" t="str">
        <f>IF(Polročná_správa!A76=0,"Položka Obchodné meno audítorskej spoločnosti... nie je vyplnená","Test vyhovel formálnej kontrole")</f>
        <v>Test vyhovel formálnej kontrole</v>
      </c>
    </row>
    <row r="9" spans="1:2" ht="15">
      <c r="A9" s="75" t="s">
        <v>836</v>
      </c>
      <c r="B9" s="80" t="str">
        <f>IF(Polročná_správa!G82=0,"Položka Zostavuje konsolidovanú účtovnú závierku nie je vyplnená","Test vyhovel formálnej kontrole")</f>
        <v>Test vyhovel formálnej kontrole</v>
      </c>
    </row>
    <row r="10" spans="1:2" ht="15">
      <c r="A10" s="81" t="s">
        <v>837</v>
      </c>
      <c r="B10" s="80" t="str">
        <f>IF(Polročná_správa!D301=0,"Položka Vydané dlhopisy nie je vyplnená","Test vyhovel formálnej kontrole")</f>
        <v>Test vyhovel formálnej kontrole</v>
      </c>
    </row>
    <row r="11" spans="1:2" ht="15.75" thickBot="1">
      <c r="A11" s="230" t="s">
        <v>640</v>
      </c>
      <c r="B11" s="231" t="str">
        <f>IF(Polročná_správa!A402=0,"Položka Vyhlásenie zodpovedných osôb emitenta nie je vyplnená","Test vyhovel formálnej kontrole")</f>
        <v>Test vyhovel formálnej kontrole</v>
      </c>
    </row>
  </sheetData>
  <sheetProtection password="9F76" sheet="1" objects="1" scenarios="1"/>
  <mergeCells count="1">
    <mergeCell ref="A2:B2"/>
  </mergeCells>
  <conditionalFormatting sqref="B5:B11">
    <cfRule type="cellIs" priority="1" dxfId="0" operator="notEqual" stopIfTrue="1">
      <formula>"Test vyhovel formálnej kontrole"</formula>
    </cfRule>
  </conditionalFormatting>
  <conditionalFormatting sqref="B4">
    <cfRule type="cellIs" priority="2" dxfId="1" operator="equal" stopIfTrue="1">
      <formula>"Test vyhovel formálnej kontrole"</formula>
    </cfRule>
  </conditionalFormatting>
  <printOptions/>
  <pageMargins left="0.75" right="0.75" top="1" bottom="1"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Úrad pre finančný trh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jhostynova</dc:creator>
  <cp:keywords/>
  <dc:description/>
  <cp:lastModifiedBy>Katarína Švajdová</cp:lastModifiedBy>
  <cp:lastPrinted>2013-08-26T09:19:36Z</cp:lastPrinted>
  <dcterms:created xsi:type="dcterms:W3CDTF">2002-10-09T11:25:34Z</dcterms:created>
  <dcterms:modified xsi:type="dcterms:W3CDTF">2013-08-30T11:49:40Z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